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60" yWindow="-75" windowWidth="15030" windowHeight="8610" tabRatio="604"/>
  </bookViews>
  <sheets>
    <sheet name="20150501_Rev 002" sheetId="4" r:id="rId1"/>
    <sheet name="Sheet3" sheetId="3" r:id="rId2"/>
  </sheets>
  <definedNames>
    <definedName name="Category1" localSheetId="0">#REF!</definedName>
    <definedName name="Category1">#REF!</definedName>
    <definedName name="Category2and3" localSheetId="0">#REF!</definedName>
    <definedName name="Category2and3">#REF!</definedName>
    <definedName name="Category4" localSheetId="0">#REF!</definedName>
    <definedName name="Category4">#REF!</definedName>
    <definedName name="Category5and6" localSheetId="0">#REF!</definedName>
    <definedName name="Category5and6">#REF!</definedName>
    <definedName name="Check10" localSheetId="0">'20150501_Rev 002'!#REF!</definedName>
    <definedName name="Check11" localSheetId="0">'20150501_Rev 002'!$Q$16</definedName>
    <definedName name="Check12" localSheetId="0">'20150501_Rev 002'!#REF!</definedName>
    <definedName name="Check13" localSheetId="0">'20150501_Rev 002'!$AD$33</definedName>
    <definedName name="Check14" localSheetId="0">'20150501_Rev 002'!$X$33</definedName>
    <definedName name="Check15" localSheetId="0">'20150501_Rev 002'!$R$33</definedName>
    <definedName name="Check16" localSheetId="0">'20150501_Rev 002'!$L$33</definedName>
    <definedName name="Check17" localSheetId="0">'20150501_Rev 002'!$F$33</definedName>
    <definedName name="Check18" localSheetId="0">'20150501_Rev 002'!#REF!</definedName>
    <definedName name="Check19" localSheetId="0">'20150501_Rev 002'!#REF!</definedName>
    <definedName name="Check20" localSheetId="0">'20150501_Rev 002'!#REF!</definedName>
    <definedName name="Check21" localSheetId="0">'20150501_Rev 002'!#REF!</definedName>
    <definedName name="Check26" localSheetId="0">'20150501_Rev 002'!#REF!</definedName>
    <definedName name="Check3" localSheetId="0">'20150501_Rev 002'!$K$16</definedName>
    <definedName name="Check4" localSheetId="0">'20150501_Rev 002'!#REF!</definedName>
    <definedName name="Check5" localSheetId="0">'20150501_Rev 002'!#REF!</definedName>
    <definedName name="Check6" localSheetId="0">'20150501_Rev 002'!#REF!</definedName>
    <definedName name="Check7" localSheetId="0">'20150501_Rev 002'!#REF!</definedName>
    <definedName name="Check8" localSheetId="0">'20150501_Rev 002'!#REF!</definedName>
    <definedName name="Check9" localSheetId="0">'20150501_Rev 002'!$AH$16</definedName>
    <definedName name="GRADE" localSheetId="0">#REF!</definedName>
    <definedName name="GRADE">#REF!</definedName>
    <definedName name="SHEET2" localSheetId="0">#REF!</definedName>
    <definedName name="SHEET2">#REF!</definedName>
    <definedName name="SHEET4" localSheetId="0">#REF!</definedName>
    <definedName name="SHEET4">#REF!</definedName>
    <definedName name="Test">#REF!</definedName>
  </definedNames>
  <calcPr calcId="145621"/>
</workbook>
</file>

<file path=xl/calcChain.xml><?xml version="1.0" encoding="utf-8"?>
<calcChain xmlns="http://schemas.openxmlformats.org/spreadsheetml/2006/main">
  <c r="AK68" i="4" l="1"/>
  <c r="AK66" i="4"/>
  <c r="AK62" i="4"/>
  <c r="AK59" i="4"/>
  <c r="AK57" i="4"/>
  <c r="AK55" i="4"/>
  <c r="AK53" i="4"/>
  <c r="AK74" i="4"/>
  <c r="AF68" i="4" l="1"/>
  <c r="A77" i="4" l="1"/>
  <c r="AF53" i="4"/>
  <c r="AF55" i="4"/>
  <c r="AF57" i="4"/>
  <c r="AF59" i="4"/>
  <c r="AF62" i="4"/>
  <c r="AF66" i="4"/>
  <c r="AK190" i="4" l="1"/>
  <c r="AK189" i="4"/>
  <c r="AC125" i="4" l="1"/>
  <c r="AC124" i="4"/>
  <c r="Y147" i="4" l="1"/>
  <c r="N147" i="4"/>
  <c r="E104" i="4"/>
  <c r="E105" i="4"/>
  <c r="E106" i="4"/>
  <c r="E107" i="4"/>
  <c r="E108" i="4"/>
  <c r="E109" i="4"/>
  <c r="E110" i="4"/>
  <c r="AG125" i="4"/>
  <c r="J125" i="4"/>
  <c r="E125" i="4"/>
  <c r="AG124" i="4"/>
  <c r="J124" i="4"/>
  <c r="E124" i="4"/>
  <c r="AG123" i="4"/>
  <c r="AC123" i="4"/>
  <c r="J123" i="4"/>
  <c r="E123" i="4"/>
  <c r="AG122" i="4"/>
  <c r="AC122" i="4"/>
  <c r="J122" i="4"/>
  <c r="E122" i="4"/>
  <c r="AG121" i="4"/>
  <c r="AC121" i="4"/>
  <c r="J121" i="4"/>
  <c r="E121" i="4"/>
  <c r="AG120" i="4"/>
  <c r="AC120" i="4"/>
  <c r="J120" i="4"/>
  <c r="E120" i="4"/>
  <c r="AG117" i="4"/>
  <c r="AC117" i="4"/>
  <c r="J117" i="4"/>
  <c r="E117" i="4"/>
  <c r="AG116" i="4"/>
  <c r="AC116" i="4"/>
  <c r="J116" i="4"/>
  <c r="E116" i="4"/>
  <c r="AG115" i="4"/>
  <c r="AC115" i="4"/>
  <c r="J115" i="4"/>
  <c r="E115" i="4"/>
  <c r="AG114" i="4"/>
  <c r="AC114" i="4"/>
  <c r="J114" i="4"/>
  <c r="E114" i="4"/>
  <c r="AG113" i="4"/>
  <c r="AC113" i="4"/>
  <c r="J113" i="4"/>
  <c r="E113" i="4"/>
  <c r="AG110" i="4"/>
  <c r="AC110" i="4"/>
  <c r="J110" i="4"/>
  <c r="AG109" i="4"/>
  <c r="AC109" i="4"/>
  <c r="J109" i="4"/>
  <c r="AG108" i="4"/>
  <c r="AC108" i="4"/>
  <c r="J108" i="4"/>
  <c r="AG107" i="4"/>
  <c r="AC107" i="4"/>
  <c r="J107" i="4"/>
  <c r="AG106" i="4"/>
  <c r="AC106" i="4"/>
  <c r="J106" i="4"/>
  <c r="AG105" i="4"/>
  <c r="AC105" i="4"/>
  <c r="J105" i="4"/>
  <c r="AG104" i="4"/>
  <c r="AC104" i="4"/>
  <c r="J104" i="4"/>
  <c r="AG103" i="4"/>
  <c r="AC103" i="4"/>
  <c r="J103" i="4"/>
  <c r="E103" i="4"/>
  <c r="AB78" i="4"/>
  <c r="AF74" i="4"/>
  <c r="AK72" i="4"/>
  <c r="AF72" i="4"/>
  <c r="AK70" i="4"/>
  <c r="AF70" i="4"/>
  <c r="AK77" i="4" l="1"/>
  <c r="AF78" i="4" s="1"/>
  <c r="AK78" i="4" s="1"/>
  <c r="AF77" i="4"/>
  <c r="AK175" i="4"/>
  <c r="AK173" i="4"/>
  <c r="AK172" i="4"/>
  <c r="AK171" i="4"/>
  <c r="AK170" i="4"/>
  <c r="AF175" i="4"/>
  <c r="AF170" i="4"/>
  <c r="AF171" i="4"/>
  <c r="AF172" i="4"/>
  <c r="AF173" i="4"/>
  <c r="AK191" i="4"/>
  <c r="AK192" i="4" s="1"/>
  <c r="A192" i="4" l="1"/>
  <c r="AK174" i="4" l="1"/>
  <c r="AF174" i="4"/>
  <c r="AG136" i="4" l="1"/>
  <c r="AC136" i="4"/>
  <c r="J136" i="4"/>
  <c r="E136" i="4"/>
  <c r="AK168" i="4" l="1"/>
  <c r="AF168" i="4"/>
  <c r="AF166" i="4"/>
  <c r="AK166" i="4"/>
  <c r="A182" i="4"/>
  <c r="AK181" i="4"/>
  <c r="AF179" i="4"/>
  <c r="AK179" i="4"/>
  <c r="AK169" i="4"/>
  <c r="AF169" i="4"/>
  <c r="AF167" i="4"/>
  <c r="AK167" i="4"/>
  <c r="AF165" i="4"/>
  <c r="AK165" i="4"/>
  <c r="AF183" i="4" l="1"/>
  <c r="AF162" i="4"/>
  <c r="AK163" i="4"/>
  <c r="AF163" i="4"/>
  <c r="T29" i="4" l="1"/>
  <c r="AF181" i="4"/>
  <c r="AK180" i="4"/>
  <c r="AF180" i="4"/>
  <c r="AK178" i="4"/>
  <c r="AF178" i="4"/>
  <c r="AF177" i="4"/>
  <c r="AK164" i="4"/>
  <c r="AF164" i="4"/>
  <c r="AB148" i="4"/>
  <c r="F148" i="4"/>
  <c r="AG144" i="4"/>
  <c r="AC144" i="4"/>
  <c r="J144" i="4"/>
  <c r="E144" i="4"/>
  <c r="AG143" i="4"/>
  <c r="AC143" i="4"/>
  <c r="J143" i="4"/>
  <c r="E143" i="4"/>
  <c r="AG141" i="4"/>
  <c r="AC141" i="4"/>
  <c r="J141" i="4"/>
  <c r="E141" i="4"/>
  <c r="AG142" i="4"/>
  <c r="AC142" i="4"/>
  <c r="J142" i="4"/>
  <c r="E142" i="4"/>
  <c r="AG146" i="4"/>
  <c r="AC146" i="4"/>
  <c r="J146" i="4"/>
  <c r="E146" i="4"/>
  <c r="AG145" i="4"/>
  <c r="AC145" i="4"/>
  <c r="J145" i="4"/>
  <c r="E145" i="4"/>
  <c r="AG138" i="4"/>
  <c r="AC138" i="4"/>
  <c r="J138" i="4"/>
  <c r="E138" i="4"/>
  <c r="AG137" i="4"/>
  <c r="AC137" i="4"/>
  <c r="J137" i="4"/>
  <c r="E137" i="4"/>
  <c r="AG135" i="4"/>
  <c r="AC135" i="4"/>
  <c r="J135" i="4"/>
  <c r="E135" i="4"/>
  <c r="AG134" i="4"/>
  <c r="AC134" i="4"/>
  <c r="J134" i="4"/>
  <c r="E134" i="4"/>
  <c r="AG131" i="4"/>
  <c r="AC131" i="4"/>
  <c r="J131" i="4"/>
  <c r="E131" i="4"/>
  <c r="AG130" i="4"/>
  <c r="AC130" i="4"/>
  <c r="J130" i="4"/>
  <c r="E130" i="4"/>
  <c r="AG128" i="4"/>
  <c r="AC128" i="4"/>
  <c r="J128" i="4"/>
  <c r="E128" i="4"/>
  <c r="AG129" i="4"/>
  <c r="AC129" i="4"/>
  <c r="J129" i="4"/>
  <c r="E129" i="4"/>
  <c r="E147" i="4" l="1"/>
  <c r="M22" i="4" s="1"/>
  <c r="J147" i="4"/>
  <c r="J148" i="4" s="1"/>
  <c r="A148" i="4" s="1"/>
  <c r="AC147" i="4"/>
  <c r="AF148" i="4" s="1"/>
  <c r="T23" i="4" s="1"/>
  <c r="AG147" i="4"/>
  <c r="M23" i="4" s="1"/>
  <c r="M29" i="4"/>
  <c r="Z30" i="4" s="1"/>
  <c r="AK182" i="4"/>
  <c r="AK183" i="4" s="1"/>
  <c r="AA183" i="4" s="1"/>
  <c r="AF182" i="4"/>
  <c r="M20" i="4"/>
  <c r="T20" i="4"/>
  <c r="Z21" i="4" l="1"/>
  <c r="AK148" i="4"/>
  <c r="T27" i="4"/>
  <c r="M27" i="4"/>
  <c r="T22" i="4"/>
  <c r="Z22" i="4" s="1"/>
  <c r="Z23" i="4"/>
  <c r="Z24" i="4" l="1"/>
  <c r="Z28" i="4"/>
  <c r="Z31" i="4" l="1"/>
  <c r="AI31" i="4" s="1"/>
  <c r="W33" i="4" l="1"/>
  <c r="AC33" i="4"/>
  <c r="E33" i="4"/>
  <c r="K33" i="4"/>
  <c r="Q33" i="4"/>
</calcChain>
</file>

<file path=xl/sharedStrings.xml><?xml version="1.0" encoding="utf-8"?>
<sst xmlns="http://schemas.openxmlformats.org/spreadsheetml/2006/main" count="384" uniqueCount="265">
  <si>
    <t>*</t>
  </si>
  <si>
    <t>Y</t>
  </si>
  <si>
    <t>N</t>
  </si>
  <si>
    <t>N/A</t>
  </si>
  <si>
    <t>Pts.</t>
  </si>
  <si>
    <t>Dewatering Practices</t>
  </si>
  <si>
    <t>Inlet Protection</t>
  </si>
  <si>
    <t>Stabilized Construction Entrance</t>
  </si>
  <si>
    <t>Dust Control</t>
  </si>
  <si>
    <t>Total Points Available</t>
  </si>
  <si>
    <t>Section</t>
  </si>
  <si>
    <t>RATING:</t>
  </si>
  <si>
    <t>A</t>
  </si>
  <si>
    <t>B</t>
  </si>
  <si>
    <t>Subtotal</t>
  </si>
  <si>
    <t>REASON FOR INSPECTION:</t>
  </si>
  <si>
    <t>TIME IN:</t>
  </si>
  <si>
    <t>TIME OUT:</t>
  </si>
  <si>
    <t>DATE OF LAST INSPECTION:</t>
  </si>
  <si>
    <t>PLAN EXPIRATION:</t>
  </si>
  <si>
    <t>STATUS:</t>
  </si>
  <si>
    <t>ACTIVE</t>
  </si>
  <si>
    <t>INACTIVE</t>
  </si>
  <si>
    <t>COMPLETE</t>
  </si>
  <si>
    <t xml:space="preserve">WEEKLY  </t>
  </si>
  <si>
    <t>SITE RATING</t>
  </si>
  <si>
    <t>Number of Points Awarded (X)</t>
  </si>
  <si>
    <t>Number of Points Available (Y)</t>
  </si>
  <si>
    <t>Percent Awarded for Section (X/Y) x 100</t>
  </si>
  <si>
    <t>Weighted Average Percentage</t>
  </si>
  <si>
    <t>divided by number of sections rated</t>
  </si>
  <si>
    <t>TOTAL</t>
  </si>
  <si>
    <t>SELECT ONE</t>
  </si>
  <si>
    <t>CC:</t>
  </si>
  <si>
    <t>CCR:</t>
  </si>
  <si>
    <t>AE</t>
  </si>
  <si>
    <t>CE</t>
  </si>
  <si>
    <t xml:space="preserve"> DelDOT PROJECT SUPV.:</t>
  </si>
  <si>
    <t>VINCE DAVIS</t>
  </si>
  <si>
    <t>MARY HAMILTON</t>
  </si>
  <si>
    <t>SIGNATURE IMPLIES RECEIPT OF THE REPORT ONLY</t>
  </si>
  <si>
    <t>CAROL SULLIVAN</t>
  </si>
  <si>
    <t xml:space="preserve">ES2M Reports will be submitted to DelDOT - Stormwater Management Section within 48 hours of the inspection. </t>
  </si>
  <si>
    <t>FOLLOW UP</t>
  </si>
  <si>
    <t>CCR No.:</t>
  </si>
  <si>
    <t>Point Value</t>
  </si>
  <si>
    <t>SECTION 1.</t>
  </si>
  <si>
    <t>Pts. Awarded</t>
  </si>
  <si>
    <t>Total Pts. Possible</t>
  </si>
  <si>
    <t>⁼</t>
  </si>
  <si>
    <t>⁻</t>
  </si>
  <si>
    <t>SECTION 2.</t>
  </si>
  <si>
    <t>SECTION 3.</t>
  </si>
  <si>
    <t>ARE CONTROLS MAINTAINED PROPERLY?</t>
  </si>
  <si>
    <t>ARE CONTROLS INSTALLED CORRECTLY?</t>
  </si>
  <si>
    <t>Detail</t>
  </si>
  <si>
    <t>Pts. Poss.</t>
  </si>
  <si>
    <t xml:space="preserve">Sediment Trap </t>
  </si>
  <si>
    <t>Riprap Outlet, Sediment Trap</t>
  </si>
  <si>
    <t>Portable Sediment Tank</t>
  </si>
  <si>
    <t>Dewatering Bag</t>
  </si>
  <si>
    <t>E-2</t>
  </si>
  <si>
    <t>E-3</t>
  </si>
  <si>
    <t>E-6</t>
  </si>
  <si>
    <t>E-8</t>
  </si>
  <si>
    <t>Water Control Practices</t>
  </si>
  <si>
    <t>Sump Pit</t>
  </si>
  <si>
    <t>Skimmer Dewatering Device</t>
  </si>
  <si>
    <t>Stilling Well</t>
  </si>
  <si>
    <t>Turbidity Curtain</t>
  </si>
  <si>
    <t>E-17</t>
  </si>
  <si>
    <t>E-16</t>
  </si>
  <si>
    <t>E-13</t>
  </si>
  <si>
    <t>E-12</t>
  </si>
  <si>
    <t>E-14</t>
  </si>
  <si>
    <t>E-5</t>
  </si>
  <si>
    <t>E-15</t>
  </si>
  <si>
    <t>E-10</t>
  </si>
  <si>
    <t>E-9</t>
  </si>
  <si>
    <t>E-21</t>
  </si>
  <si>
    <t>E-19</t>
  </si>
  <si>
    <t>E-20</t>
  </si>
  <si>
    <t>E-18</t>
  </si>
  <si>
    <t>Subtotals</t>
  </si>
  <si>
    <t>SECTION 4.</t>
  </si>
  <si>
    <t>TOTAL POINTS AVAILABLE</t>
  </si>
  <si>
    <t>SUBTOTAL</t>
  </si>
  <si>
    <t>TOTAL POINTS POSSIBLE</t>
  </si>
  <si>
    <t xml:space="preserve">Pts. </t>
  </si>
  <si>
    <t>Poss.</t>
  </si>
  <si>
    <t>Excluded*</t>
  </si>
  <si>
    <t>Avail.</t>
  </si>
  <si>
    <t>SECTION 5.</t>
  </si>
  <si>
    <t>TOTAL POINTS AWARDED</t>
  </si>
  <si>
    <t>Total</t>
  </si>
  <si>
    <t xml:space="preserve"> Available</t>
  </si>
  <si>
    <t xml:space="preserve"> Points</t>
  </si>
  <si>
    <t>FROM</t>
  </si>
  <si>
    <t>TO</t>
  </si>
  <si>
    <t>Pts.* Excluded</t>
  </si>
  <si>
    <t>Pts.*</t>
  </si>
  <si>
    <t>NOI #</t>
  </si>
  <si>
    <t>Section 4 x 20%</t>
  </si>
  <si>
    <t>Section 5 x 10%</t>
  </si>
  <si>
    <t>C</t>
  </si>
  <si>
    <t>Total Rating Percentage (Add Box A, B and C)</t>
  </si>
  <si>
    <t>Pts.* Exclu</t>
  </si>
  <si>
    <t>Excluded</t>
  </si>
  <si>
    <t>Instantaneous/Volume Meter</t>
  </si>
  <si>
    <t>4.1.1</t>
  </si>
  <si>
    <t>4.1.2</t>
  </si>
  <si>
    <t>4.1.3</t>
  </si>
  <si>
    <t>4.2.1</t>
  </si>
  <si>
    <t>4.2.2</t>
  </si>
  <si>
    <t>4.2.3</t>
  </si>
  <si>
    <t>Temporary Stabilization (14 days up to 6 months inactivity.)</t>
  </si>
  <si>
    <t xml:space="preserve">Is overall stabilization adequate throughout the Project Limits?  </t>
  </si>
  <si>
    <t>SWE</t>
  </si>
  <si>
    <t>4.1.4</t>
  </si>
  <si>
    <t>4.2.4</t>
  </si>
  <si>
    <t>Present During Inspection:</t>
  </si>
  <si>
    <t>ES2M</t>
  </si>
  <si>
    <t>SECTIONS 4 and 5 ARE HEAVILY WEIGHTED SECTIONS AS CRITICAL COMPLIANCE COMPONENTS.  BE ADVISED IF IGNORED THEY WILL</t>
  </si>
  <si>
    <t>REDUCED FREQUENCY</t>
  </si>
  <si>
    <t>AD</t>
  </si>
  <si>
    <t>ECB</t>
  </si>
  <si>
    <t>TRM Type 1 or 2</t>
  </si>
  <si>
    <t xml:space="preserve">Temporary Slope Drain </t>
  </si>
  <si>
    <t xml:space="preserve">Check Dam </t>
  </si>
  <si>
    <t xml:space="preserve">Energy Dissipator </t>
  </si>
  <si>
    <t xml:space="preserve">Culvert Inlet Protection </t>
  </si>
  <si>
    <t>TSD</t>
  </si>
  <si>
    <t>CD</t>
  </si>
  <si>
    <t>CIP</t>
  </si>
  <si>
    <t>TC</t>
  </si>
  <si>
    <t>SYM</t>
  </si>
  <si>
    <t>TRM</t>
  </si>
  <si>
    <t>SCE</t>
  </si>
  <si>
    <t>PST</t>
  </si>
  <si>
    <t>DWB</t>
  </si>
  <si>
    <t>SP</t>
  </si>
  <si>
    <t>ST</t>
  </si>
  <si>
    <t>CONTRACTOR  ESC SUPV.:</t>
  </si>
  <si>
    <t>E-4</t>
  </si>
  <si>
    <t>E-7</t>
  </si>
  <si>
    <t>Well Point System</t>
  </si>
  <si>
    <t>Stone Outlet Protection</t>
  </si>
  <si>
    <t xml:space="preserve">≤ 59.99  </t>
  </si>
  <si>
    <t>JAVIER TORRIJOS</t>
  </si>
  <si>
    <t>Incremental Stabilization (performed as per Detail E-11 &amp; Spec 908)</t>
  </si>
  <si>
    <t>Pollution Prevention</t>
  </si>
  <si>
    <t>E-1</t>
  </si>
  <si>
    <t>Waste Collection</t>
  </si>
  <si>
    <t>Sanitary Facilities</t>
  </si>
  <si>
    <r>
      <t xml:space="preserve">This section is not applicable at this time. </t>
    </r>
    <r>
      <rPr>
        <b/>
        <sz val="6"/>
        <rFont val="Times New Roman"/>
        <family val="1"/>
      </rPr>
      <t xml:space="preserve"> (Select "Y" only if the entire section is N/A.)</t>
    </r>
  </si>
  <si>
    <t>4.1.2.a</t>
  </si>
  <si>
    <t>4.1.2.b</t>
  </si>
  <si>
    <t>4.1.2.c</t>
  </si>
  <si>
    <t>Stabilized Outlfall (909005)</t>
  </si>
  <si>
    <r>
      <t>This section is not applicable at this time.</t>
    </r>
    <r>
      <rPr>
        <b/>
        <sz val="6"/>
        <rFont val="Times New Roman"/>
        <family val="1"/>
      </rPr>
      <t xml:space="preserve"> (Select "Y" only if the entire section is N/A.)</t>
    </r>
  </si>
  <si>
    <t>Areas not meeting final grade.</t>
  </si>
  <si>
    <t>Temporary Seeding - Dry Ground (Seasonal Nurse Crop - See Table D.)</t>
  </si>
  <si>
    <t>Areas meeting final grade.</t>
  </si>
  <si>
    <t>Permanent Seeding - Dry Ground (Seasonal Nurse Crop - See Table A.)</t>
  </si>
  <si>
    <r>
      <t xml:space="preserve">Temporary Soil Stabilization </t>
    </r>
    <r>
      <rPr>
        <sz val="7"/>
        <rFont val="Times New Roman"/>
        <family val="1"/>
      </rPr>
      <t>(14 days; will be preapproved and not to exceed 28 days)</t>
    </r>
  </si>
  <si>
    <t>4.1.3.a</t>
  </si>
  <si>
    <t>4.1.3.b</t>
  </si>
  <si>
    <t>4.1.3.c</t>
  </si>
  <si>
    <t>Permanent Stabilization (Inactive areas over 6 months; Final Grade - 7 calendar days.)</t>
  </si>
  <si>
    <t xml:space="preserve">STABILIZATION TIME FRAMES. </t>
  </si>
  <si>
    <t>IS STABILIZATION PROVIDED IN ACCORDANCE WITH THE CONTRACT DOCUMENTS &amp; SPECIFICATIONS?  (908)</t>
  </si>
  <si>
    <t>Streambank Stabilization</t>
  </si>
  <si>
    <t xml:space="preserve">Pts. Awarded </t>
  </si>
  <si>
    <t>4.1.3.d</t>
  </si>
  <si>
    <t>Streambank Seeding (See applicable Table E.)</t>
  </si>
  <si>
    <t xml:space="preserve">Geotextile Lined Channel </t>
  </si>
  <si>
    <t>Silt Fence (SF &amp; RSF)</t>
  </si>
  <si>
    <t>4.1.3.e</t>
  </si>
  <si>
    <t>Permanent Seeding - Subdivision (See Table C.)</t>
  </si>
  <si>
    <t>Permanent Seeding - Wet Ground (See Table B.)</t>
  </si>
  <si>
    <t>4.1.4.a</t>
  </si>
  <si>
    <t>Best Management Practices.</t>
  </si>
  <si>
    <t>Vertical Tracking.  (See 908.01)</t>
  </si>
  <si>
    <t xml:space="preserve">DO NOT INPUT IN THE HIGHLIGHTED GREEN CELLS.   </t>
  </si>
  <si>
    <t>ANSWER "Y", "N" or "N/A" (INPUT "X" or "x" )</t>
  </si>
  <si>
    <t xml:space="preserve">Maintenance/Fueling </t>
  </si>
  <si>
    <t>Dewatering Equipment</t>
  </si>
  <si>
    <t xml:space="preserve">Washout Area </t>
  </si>
  <si>
    <t>Staging/Storage</t>
  </si>
  <si>
    <t>Secondary Containment</t>
  </si>
  <si>
    <t>Washing Equipment/Vehicles</t>
  </si>
  <si>
    <t>Initial Inspection (Select "Y" only if this is the first inspection.)</t>
  </si>
  <si>
    <t>REGULATORY</t>
  </si>
  <si>
    <t>Temporary Soil Stabilization. (Requires approval &amp; not to exceed 28 days use)</t>
  </si>
  <si>
    <t>&amp; Highlight</t>
  </si>
  <si>
    <t>Plan</t>
  </si>
  <si>
    <t>DATE:</t>
  </si>
  <si>
    <t>CONTRACT NO:</t>
  </si>
  <si>
    <t>CONTRACT NAME:</t>
  </si>
  <si>
    <t>CONTRACTOR:</t>
  </si>
  <si>
    <t>Ground is sufficiently mulched.  (No Bare Ground, No Erosion)</t>
  </si>
  <si>
    <t>ESO</t>
  </si>
  <si>
    <t>PS</t>
  </si>
  <si>
    <t>Were all deficiencies from the previous report corrected appropriately?</t>
  </si>
  <si>
    <t>Were all previous deficiencies corrected?*</t>
  </si>
  <si>
    <t>1.1</t>
  </si>
  <si>
    <t>Conformance with the approved Sediment &amp; Stormwater Plan is required under the NPDES permit.  Any changes that</t>
  </si>
  <si>
    <t>1.1.1</t>
  </si>
  <si>
    <t>1.1.2</t>
  </si>
  <si>
    <t>1.1.3</t>
  </si>
  <si>
    <t>1.1.4</t>
  </si>
  <si>
    <t>1.1.5</t>
  </si>
  <si>
    <t>TING GUO</t>
  </si>
  <si>
    <t>SW</t>
  </si>
  <si>
    <t>-</t>
  </si>
  <si>
    <r>
      <rPr>
        <sz val="8"/>
        <rFont val="Calibri"/>
        <family val="2"/>
      </rPr>
      <t>≤</t>
    </r>
    <r>
      <rPr>
        <sz val="8"/>
        <rFont val="Times New Roman"/>
        <family val="1"/>
      </rPr>
      <t xml:space="preserve"> 69.99% is non-compliant.</t>
    </r>
  </si>
  <si>
    <t>NOTES</t>
  </si>
  <si>
    <t>4.2.5</t>
  </si>
  <si>
    <t>4.1.0</t>
  </si>
  <si>
    <t>directly affect the Sediment &amp; Stormwater Plan must be properly documented per Departmental procedures.  The</t>
  </si>
  <si>
    <t xml:space="preserve">IS THE PROJECT WITHIN THE SCOPE OF THE APPROVED SWPPP?  </t>
  </si>
  <si>
    <t xml:space="preserve">Sediment Trapping </t>
  </si>
  <si>
    <t xml:space="preserve">Soil Stabilization </t>
  </si>
  <si>
    <t>Waterway Control</t>
  </si>
  <si>
    <t>1.3</t>
  </si>
  <si>
    <t>EPA Region 3: The State of Delaware is the NPDES Permitting Authority for the majority of discharges within its State.</t>
  </si>
  <si>
    <t>Compliance with Best Available Technology (BAT) associated with the Delaware Sediment and Stormwater Regulations, and/or</t>
  </si>
  <si>
    <t xml:space="preserve">Sediment and Stormwater Program standards and specifications, guidance, and policy will constitute compliance </t>
  </si>
  <si>
    <t>D</t>
  </si>
  <si>
    <t>Section 1 x 20%</t>
  </si>
  <si>
    <t>1.1.6</t>
  </si>
  <si>
    <t xml:space="preserve">BMP Facilities.  The Contractor will give 48 hour notification to the Department prior to commencing construction </t>
  </si>
  <si>
    <t>of a BMP Facility for inspection and documentation by the CCR.</t>
  </si>
  <si>
    <t>NPDES Permit (Federal CGP-2012 and Delaware CGP-2008 &amp; Sediment &amp; Stormwater Regulations)</t>
  </si>
  <si>
    <t xml:space="preserve">ADEQUATE STABILIZATION.  </t>
  </si>
  <si>
    <r>
      <t xml:space="preserve">CORRECTIVE ACTION TAKEN FROM THE PREVIOUS ES2M REPORT?  </t>
    </r>
    <r>
      <rPr>
        <b/>
        <i/>
        <sz val="8"/>
        <rFont val="Times New Roman"/>
        <family val="1"/>
      </rPr>
      <t>(Fed CGP Part 5 &amp; 7 Del.C. Ch.40, 5101 Sediment &amp; Stormwater Regulations)</t>
    </r>
  </si>
  <si>
    <t>INITIAL</t>
  </si>
  <si>
    <t>(2 + 3)/2 x 50%</t>
  </si>
  <si>
    <t xml:space="preserve"> Dike (Sandbag or Alternate)</t>
  </si>
  <si>
    <t xml:space="preserve">Diversion (Sandbag or Alternate) </t>
  </si>
  <si>
    <t>days to rectify sediment discharges or be subject to actions listed in 901.06.</t>
  </si>
  <si>
    <t>with effluent limitations for stormwater discharges associated with construction activity.  The Contractor will have seven (7)</t>
  </si>
  <si>
    <t>Engineer has seven (7) days from the time of initiation of work to update the approved plan.</t>
  </si>
  <si>
    <t>Upon completion, the deficiency will be removed from the report and points awarded for completion.  Deficiencies</t>
  </si>
  <si>
    <t xml:space="preserve">that are past the applicable due date will be provided a reason for non-compliance and/or documentation of </t>
  </si>
  <si>
    <t>Administrative action from DelDOT Contstruction.  Log information in the "REASON" box and/or attach applicable</t>
  </si>
  <si>
    <t>documentation to report.</t>
  </si>
  <si>
    <t>Points are deducted for uncorrected past due deficiencies.</t>
  </si>
  <si>
    <r>
      <t xml:space="preserve"> IMPACT THE TOTAL RATING SCORE GREATLY.  </t>
    </r>
    <r>
      <rPr>
        <i/>
        <sz val="7"/>
        <rFont val="Times New Roman"/>
        <family val="1"/>
      </rPr>
      <t>(Fed CGP-2012 Part 2.2 &amp; 7 Del.C. 40, DSSR 5101.)</t>
    </r>
  </si>
  <si>
    <t xml:space="preserve">In order to comply with 7 Del.C. Ch 40 &amp; DSSR 5101 § 6.5.5 the Department requires advance notice for construction of </t>
  </si>
  <si>
    <r>
      <t xml:space="preserve">Have the approved changes been implemented? </t>
    </r>
    <r>
      <rPr>
        <i/>
        <sz val="8"/>
        <rFont val="Times New Roman"/>
        <family val="1"/>
      </rPr>
      <t xml:space="preserve">(Fed. CGP Part 7.4.; DE-CGP Part 2. §9.1.02.2.C, 9.1.02.5.D; DSSR 3.5, 6.1, &amp; Tech Doc 2.01) </t>
    </r>
  </si>
  <si>
    <r>
      <t xml:space="preserve">Project conforms with the approved Sediment &amp; Stormwater Plan? </t>
    </r>
    <r>
      <rPr>
        <i/>
        <sz val="8"/>
        <rFont val="Times New Roman"/>
        <family val="1"/>
      </rPr>
      <t>(Fed. CGP Part 7.4; DE-CGP Part 2. §9.1.02.5.D &amp; E; DSSR 3.5, &amp; Tech Doc 2.02)</t>
    </r>
  </si>
  <si>
    <r>
      <t>Have all ES2M changes been approved by the SW Engineer?</t>
    </r>
    <r>
      <rPr>
        <i/>
        <sz val="8"/>
        <rFont val="Times New Roman"/>
        <family val="1"/>
      </rPr>
      <t xml:space="preserve"> (Fed. CGP Part 7.4; DE-CGP Part 2. §9.1.02.5.D &amp; E; DSSR 3.5, 6.1 &amp; Tech Doc 2.02)</t>
    </r>
  </si>
  <si>
    <r>
      <t xml:space="preserve">Are E &amp; S Controls in place prior to disturbing the intended areas? </t>
    </r>
    <r>
      <rPr>
        <i/>
        <sz val="8"/>
        <rFont val="Times New Roman"/>
        <family val="1"/>
      </rPr>
      <t xml:space="preserve">(Fed CGP 2.1.1.3a, 2.1.2.2.a, 4.1; DE CGP </t>
    </r>
    <r>
      <rPr>
        <sz val="8"/>
        <rFont val="Times New Roman"/>
        <family val="1"/>
      </rPr>
      <t>§</t>
    </r>
    <r>
      <rPr>
        <i/>
        <sz val="9.1999999999999993"/>
        <rFont val="Times New Roman"/>
        <family val="1"/>
      </rPr>
      <t xml:space="preserve">9.1.02.2.C, 9.1.02.4.C, </t>
    </r>
    <r>
      <rPr>
        <i/>
        <sz val="8"/>
        <rFont val="Times New Roman"/>
        <family val="1"/>
      </rPr>
      <t xml:space="preserve">DSSR 6.1, 6.5, &amp; Tech Doc 2.01 &amp; 4.01) </t>
    </r>
  </si>
  <si>
    <r>
      <t xml:space="preserve">Are E &amp; S Controls (i.e. ST, SBD, SF) removed as directed by the Engineer and/or concurrence with SW Engineer per the SWPPP and/or meeting conditions for the NOT? </t>
    </r>
    <r>
      <rPr>
        <i/>
        <sz val="8"/>
        <rFont val="Times New Roman"/>
        <family val="1"/>
      </rPr>
      <t xml:space="preserve">(Fed. CGP Part 7.4, 8.2; DE CGP </t>
    </r>
    <r>
      <rPr>
        <sz val="8"/>
        <rFont val="Times New Roman"/>
        <family val="1"/>
      </rPr>
      <t>§</t>
    </r>
    <r>
      <rPr>
        <i/>
        <sz val="9.1999999999999993"/>
        <rFont val="Times New Roman"/>
        <family val="1"/>
      </rPr>
      <t xml:space="preserve">9.1.02.2.C; </t>
    </r>
    <r>
      <rPr>
        <i/>
        <sz val="8"/>
        <rFont val="Times New Roman"/>
        <family val="1"/>
      </rPr>
      <t>DSSR 6.1 &amp; Tech Doc 2.01)</t>
    </r>
  </si>
  <si>
    <r>
      <t xml:space="preserve">Are disturbed areas contained within the LOC? </t>
    </r>
    <r>
      <rPr>
        <i/>
        <sz val="8"/>
        <rFont val="Times New Roman"/>
        <family val="1"/>
      </rPr>
      <t xml:space="preserve"> (Fed. CGP Part 7.4; DE-CGP §9.1.02.2.C; DSSR 1.11, 4.4, 6.1, &amp; Tech Doc 2.01)</t>
    </r>
  </si>
  <si>
    <r>
      <t xml:space="preserve">Was 48 hour notification provided at commencement of BMP Facility construction?  </t>
    </r>
    <r>
      <rPr>
        <i/>
        <sz val="8"/>
        <rFont val="Times New Roman"/>
        <family val="1"/>
      </rPr>
      <t xml:space="preserve">(DE CGP </t>
    </r>
    <r>
      <rPr>
        <sz val="8"/>
        <rFont val="Times New Roman"/>
        <family val="1"/>
      </rPr>
      <t xml:space="preserve">§9.1.02.2.C; </t>
    </r>
    <r>
      <rPr>
        <i/>
        <sz val="8"/>
        <rFont val="Times New Roman"/>
        <family val="1"/>
      </rPr>
      <t>DSSR 6.1, 6.5, &amp; Tech Doc 4.01.2)</t>
    </r>
  </si>
  <si>
    <r>
      <t xml:space="preserve">Are stockpile locations approved and protected from the influence of stormwater? </t>
    </r>
    <r>
      <rPr>
        <i/>
        <sz val="8"/>
        <rFont val="Times New Roman"/>
        <family val="1"/>
      </rPr>
      <t xml:space="preserve"> (Fed. CGP 7.4; 2.1.2.2.a-e, 2.1.2.6; DE-CGP §9.1.02.2.C; DE-ESC 3.7) </t>
    </r>
  </si>
  <si>
    <r>
      <t xml:space="preserve">Has a sediment discharge occurred to impaired waters?  </t>
    </r>
    <r>
      <rPr>
        <i/>
        <sz val="8"/>
        <rFont val="Times New Roman"/>
        <family val="1"/>
      </rPr>
      <t>(Fed.CGP 2.1.1.4.b,  3.2.2, 4.1, 5.2, 5.4; DE-CGP §9.1.02.2.C; &amp; DSSR 6.1.3.2)</t>
    </r>
  </si>
  <si>
    <r>
      <t xml:space="preserve">Are points of egress and ingress out of the Project onto publically accessed roadways free of sediments? </t>
    </r>
    <r>
      <rPr>
        <i/>
        <sz val="8"/>
        <rFont val="Times New Roman"/>
        <family val="1"/>
      </rPr>
      <t>(Fed. CGP 2.1.1.4.a, 2.1.2.3, 3.2., 4.1, 5.1, 5.2; DE-CGP §9.1.02.2.C, DE-ESC 3.4.7; DSSR 1.11, 6.1.2, &amp; 6.1.3.2)</t>
    </r>
  </si>
  <si>
    <t>This is an IMMEDIATE action item as defined by the Federal CGP and does not receive 7 c.d. period.</t>
  </si>
  <si>
    <t>Fed CGP 2.3 &amp; DE CGP §9.1.02.2</t>
  </si>
  <si>
    <r>
      <t xml:space="preserve">Fed CGP 2.1 &amp; DE CGP </t>
    </r>
    <r>
      <rPr>
        <sz val="6"/>
        <rFont val="Times New Roman"/>
        <family val="1"/>
      </rPr>
      <t>§</t>
    </r>
    <r>
      <rPr>
        <i/>
        <sz val="6"/>
        <rFont val="Times New Roman"/>
        <family val="1"/>
      </rPr>
      <t xml:space="preserve"> 9.1.02.2</t>
    </r>
  </si>
  <si>
    <t>Fed CGP 2.2 &amp; DE CGP § 9.1.02.2</t>
  </si>
  <si>
    <t>Fed CGP 2.1 &amp; DE CGP § 9.1.02.5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</si>
</sst>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22" x14ac:knownFonts="1">
    <font>
      <sz val="10"/>
      <name val="Times New Roman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8"/>
      <color rgb="FFD9D9D9"/>
      <name val="Times New Roman"/>
      <family val="1"/>
    </font>
    <font>
      <sz val="8"/>
      <color rgb="FFD9D9D9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8"/>
      <color rgb="FFFFEB9C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i/>
      <sz val="6"/>
      <name val="Times New Roman"/>
      <family val="1"/>
    </font>
    <font>
      <sz val="6"/>
      <name val="Times New Roman"/>
      <family val="1"/>
    </font>
    <font>
      <i/>
      <sz val="9.1999999999999993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6" fillId="0" borderId="0"/>
  </cellStyleXfs>
  <cellXfs count="605">
    <xf numFmtId="0" fontId="0" fillId="0" borderId="0" xfId="0"/>
    <xf numFmtId="0" fontId="2" fillId="0" borderId="0" xfId="0" applyFont="1" applyBorder="1" applyAlignment="1"/>
    <xf numFmtId="0" fontId="4" fillId="0" borderId="18" xfId="0" applyFont="1" applyBorder="1" applyAlignment="1">
      <alignment vertical="top" wrapText="1"/>
    </xf>
    <xf numFmtId="0" fontId="4" fillId="0" borderId="0" xfId="0" applyFont="1"/>
    <xf numFmtId="0" fontId="4" fillId="0" borderId="2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Fill="1" applyBorder="1" applyAlignment="1">
      <alignment wrapText="1"/>
    </xf>
    <xf numFmtId="0" fontId="4" fillId="0" borderId="0" xfId="0" applyFont="1" applyBorder="1"/>
    <xf numFmtId="0" fontId="4" fillId="0" borderId="8" xfId="0" applyFont="1" applyBorder="1" applyAlignment="1">
      <alignment wrapText="1"/>
    </xf>
    <xf numFmtId="0" fontId="0" fillId="0" borderId="12" xfId="0" applyBorder="1"/>
    <xf numFmtId="0" fontId="4" fillId="0" borderId="0" xfId="0" applyFont="1" applyAlignment="1"/>
    <xf numFmtId="0" fontId="4" fillId="0" borderId="0" xfId="0" applyFont="1" applyBorder="1" applyAlignment="1"/>
    <xf numFmtId="0" fontId="0" fillId="6" borderId="10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10" xfId="0" applyFill="1" applyBorder="1"/>
    <xf numFmtId="0" fontId="0" fillId="7" borderId="12" xfId="0" applyFill="1" applyBorder="1"/>
    <xf numFmtId="0" fontId="0" fillId="7" borderId="13" xfId="0" applyFill="1" applyBorder="1"/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20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ill="1"/>
    <xf numFmtId="0" fontId="4" fillId="0" borderId="2" xfId="0" applyFont="1" applyFill="1" applyBorder="1" applyAlignment="1"/>
    <xf numFmtId="0" fontId="4" fillId="4" borderId="43" xfId="0" applyFont="1" applyFill="1" applyBorder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/>
    <xf numFmtId="0" fontId="6" fillId="0" borderId="0" xfId="0" applyFont="1" applyBorder="1"/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5" borderId="1" xfId="0" applyFont="1" applyFill="1" applyBorder="1" applyAlignment="1"/>
    <xf numFmtId="0" fontId="4" fillId="5" borderId="2" xfId="0" applyFont="1" applyFill="1" applyBorder="1" applyAlignment="1"/>
    <xf numFmtId="0" fontId="0" fillId="5" borderId="2" xfId="0" applyFill="1" applyBorder="1"/>
    <xf numFmtId="0" fontId="9" fillId="0" borderId="0" xfId="0" applyFont="1"/>
    <xf numFmtId="0" fontId="1" fillId="0" borderId="0" xfId="0" applyFont="1" applyAlignment="1"/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2" xfId="0" applyFont="1" applyFill="1" applyBorder="1" applyAlignment="1"/>
    <xf numFmtId="0" fontId="2" fillId="6" borderId="7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3" borderId="2" xfId="0" applyFont="1" applyFill="1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14" fontId="6" fillId="0" borderId="0" xfId="0" applyNumberFormat="1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4" fillId="5" borderId="5" xfId="0" applyFont="1" applyFill="1" applyBorder="1" applyAlignme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2" fillId="0" borderId="0" xfId="1" applyFont="1"/>
    <xf numFmtId="0" fontId="2" fillId="3" borderId="25" xfId="0" applyFont="1" applyFill="1" applyBorder="1" applyAlignment="1" applyProtection="1">
      <alignment horizontal="center" vertical="center" wrapText="1"/>
    </xf>
    <xf numFmtId="0" fontId="12" fillId="3" borderId="25" xfId="1" applyFont="1" applyFill="1" applyBorder="1" applyAlignment="1" applyProtection="1">
      <alignment horizontal="center" vertical="center" wrapText="1"/>
    </xf>
    <xf numFmtId="0" fontId="1" fillId="3" borderId="25" xfId="1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/>
    <xf numFmtId="0" fontId="0" fillId="0" borderId="8" xfId="0" applyBorder="1"/>
    <xf numFmtId="165" fontId="1" fillId="0" borderId="8" xfId="0" applyNumberFormat="1" applyFont="1" applyBorder="1" applyAlignment="1">
      <alignment horizontal="left"/>
    </xf>
    <xf numFmtId="0" fontId="13" fillId="0" borderId="0" xfId="0" applyFont="1" applyFill="1"/>
    <xf numFmtId="0" fontId="0" fillId="0" borderId="10" xfId="0" applyBorder="1" applyAlignment="1"/>
    <xf numFmtId="0" fontId="0" fillId="0" borderId="4" xfId="0" applyBorder="1" applyAlignment="1"/>
    <xf numFmtId="49" fontId="2" fillId="0" borderId="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6" fillId="0" borderId="0" xfId="1"/>
    <xf numFmtId="0" fontId="6" fillId="0" borderId="0" xfId="1" applyProtection="1">
      <protection locked="0"/>
    </xf>
    <xf numFmtId="0" fontId="14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16" fillId="0" borderId="0" xfId="1" applyFont="1" applyProtection="1">
      <protection locked="0"/>
    </xf>
    <xf numFmtId="0" fontId="4" fillId="0" borderId="0" xfId="0" applyFont="1" applyFill="1" applyBorder="1" applyAlignment="1"/>
    <xf numFmtId="0" fontId="1" fillId="9" borderId="0" xfId="0" applyFont="1" applyFill="1" applyBorder="1" applyAlignment="1"/>
    <xf numFmtId="0" fontId="0" fillId="9" borderId="0" xfId="0" applyFill="1"/>
    <xf numFmtId="0" fontId="4" fillId="9" borderId="0" xfId="0" applyFont="1" applyFill="1" applyBorder="1" applyAlignment="1"/>
    <xf numFmtId="49" fontId="2" fillId="0" borderId="0" xfId="0" applyNumberFormat="1" applyFont="1" applyFill="1"/>
    <xf numFmtId="0" fontId="1" fillId="8" borderId="10" xfId="1" applyFont="1" applyFill="1" applyBorder="1" applyAlignment="1">
      <alignment horizontal="center"/>
    </xf>
    <xf numFmtId="0" fontId="1" fillId="8" borderId="12" xfId="1" applyFont="1" applyFill="1" applyBorder="1" applyAlignment="1">
      <alignment horizontal="center"/>
    </xf>
    <xf numFmtId="0" fontId="1" fillId="8" borderId="13" xfId="1" applyFont="1" applyFill="1" applyBorder="1" applyAlignment="1">
      <alignment horizontal="center"/>
    </xf>
    <xf numFmtId="0" fontId="1" fillId="8" borderId="4" xfId="1" applyFont="1" applyFill="1" applyBorder="1" applyAlignment="1">
      <alignment horizontal="center"/>
    </xf>
    <xf numFmtId="0" fontId="1" fillId="8" borderId="5" xfId="1" applyFont="1" applyFill="1" applyBorder="1" applyAlignment="1">
      <alignment horizontal="center"/>
    </xf>
    <xf numFmtId="0" fontId="1" fillId="8" borderId="6" xfId="1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 wrapText="1"/>
    </xf>
    <xf numFmtId="0" fontId="0" fillId="0" borderId="3" xfId="0" applyBorder="1"/>
    <xf numFmtId="0" fontId="0" fillId="0" borderId="20" xfId="0" applyBorder="1"/>
    <xf numFmtId="0" fontId="0" fillId="0" borderId="24" xfId="0" applyBorder="1"/>
    <xf numFmtId="164" fontId="4" fillId="2" borderId="38" xfId="0" applyNumberFormat="1" applyFont="1" applyFill="1" applyBorder="1" applyAlignment="1">
      <alignment horizontal="center" wrapText="1"/>
    </xf>
    <xf numFmtId="164" fontId="4" fillId="2" borderId="39" xfId="0" applyNumberFormat="1" applyFont="1" applyFill="1" applyBorder="1" applyAlignment="1">
      <alignment horizontal="center" wrapText="1"/>
    </xf>
    <xf numFmtId="164" fontId="4" fillId="2" borderId="40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 applyProtection="1">
      <alignment horizontal="center"/>
    </xf>
    <xf numFmtId="0" fontId="1" fillId="8" borderId="12" xfId="0" applyFont="1" applyFill="1" applyBorder="1" applyAlignment="1" applyProtection="1">
      <alignment horizontal="center"/>
    </xf>
    <xf numFmtId="0" fontId="1" fillId="8" borderId="13" xfId="0" applyFont="1" applyFill="1" applyBorder="1" applyAlignment="1" applyProtection="1">
      <alignment horizontal="center"/>
    </xf>
    <xf numFmtId="0" fontId="1" fillId="8" borderId="4" xfId="0" applyFont="1" applyFill="1" applyBorder="1" applyAlignment="1" applyProtection="1">
      <alignment horizontal="center"/>
    </xf>
    <xf numFmtId="0" fontId="1" fillId="8" borderId="5" xfId="0" applyFont="1" applyFill="1" applyBorder="1" applyAlignment="1" applyProtection="1">
      <alignment horizontal="center"/>
    </xf>
    <xf numFmtId="0" fontId="1" fillId="8" borderId="6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</xf>
    <xf numFmtId="0" fontId="1" fillId="8" borderId="2" xfId="0" applyFont="1" applyFill="1" applyBorder="1" applyAlignment="1" applyProtection="1">
      <alignment horizontal="center"/>
    </xf>
    <xf numFmtId="0" fontId="1" fillId="8" borderId="7" xfId="0" applyFont="1" applyFill="1" applyBorder="1" applyAlignment="1" applyProtection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8" borderId="15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" fillId="8" borderId="10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165" fontId="1" fillId="0" borderId="10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" fillId="8" borderId="8" xfId="0" applyFont="1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center"/>
    </xf>
    <xf numFmtId="0" fontId="1" fillId="8" borderId="9" xfId="0" applyFont="1" applyFill="1" applyBorder="1" applyAlignment="1" applyProtection="1">
      <alignment horizontal="center"/>
    </xf>
    <xf numFmtId="165" fontId="1" fillId="0" borderId="9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left"/>
    </xf>
    <xf numFmtId="165" fontId="1" fillId="0" borderId="13" xfId="0" applyNumberFormat="1" applyFont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1" fontId="1" fillId="4" borderId="2" xfId="0" applyNumberFormat="1" applyFont="1" applyFill="1" applyBorder="1" applyAlignment="1" applyProtection="1">
      <alignment horizontal="center"/>
    </xf>
    <xf numFmtId="1" fontId="1" fillId="4" borderId="7" xfId="0" applyNumberFormat="1" applyFont="1" applyFill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5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right" wrapText="1"/>
    </xf>
    <xf numFmtId="0" fontId="6" fillId="0" borderId="5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4" fillId="9" borderId="10" xfId="0" applyFont="1" applyFill="1" applyBorder="1" applyAlignment="1">
      <alignment horizontal="center" wrapText="1"/>
    </xf>
    <xf numFmtId="0" fontId="4" fillId="9" borderId="12" xfId="0" applyFont="1" applyFill="1" applyBorder="1" applyAlignment="1">
      <alignment horizontal="center" wrapText="1"/>
    </xf>
    <xf numFmtId="0" fontId="4" fillId="9" borderId="13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4" fillId="9" borderId="5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left" vertical="center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left" wrapText="1"/>
    </xf>
    <xf numFmtId="0" fontId="2" fillId="10" borderId="12" xfId="0" applyFont="1" applyFill="1" applyBorder="1" applyAlignment="1">
      <alignment horizontal="left" wrapText="1"/>
    </xf>
    <xf numFmtId="0" fontId="2" fillId="10" borderId="13" xfId="0" applyFont="1" applyFill="1" applyBorder="1" applyAlignment="1">
      <alignment horizontal="left" wrapText="1"/>
    </xf>
    <xf numFmtId="0" fontId="2" fillId="10" borderId="4" xfId="0" applyFont="1" applyFill="1" applyBorder="1" applyAlignment="1">
      <alignment horizontal="left" wrapText="1"/>
    </xf>
    <xf numFmtId="0" fontId="2" fillId="10" borderId="5" xfId="0" applyFont="1" applyFill="1" applyBorder="1" applyAlignment="1">
      <alignment horizontal="left" wrapText="1"/>
    </xf>
    <xf numFmtId="0" fontId="2" fillId="10" borderId="6" xfId="0" applyFont="1" applyFill="1" applyBorder="1" applyAlignment="1">
      <alignment horizontal="left" wrapText="1"/>
    </xf>
    <xf numFmtId="0" fontId="2" fillId="10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1" fontId="1" fillId="8" borderId="16" xfId="0" applyNumberFormat="1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/>
    </xf>
    <xf numFmtId="0" fontId="8" fillId="10" borderId="29" xfId="0" applyFont="1" applyFill="1" applyBorder="1" applyAlignment="1" applyProtection="1">
      <alignment horizontal="center"/>
    </xf>
    <xf numFmtId="0" fontId="8" fillId="10" borderId="32" xfId="0" applyFont="1" applyFill="1" applyBorder="1" applyAlignment="1" applyProtection="1">
      <alignment horizontal="center"/>
    </xf>
    <xf numFmtId="0" fontId="8" fillId="10" borderId="30" xfId="0" applyFont="1" applyFill="1" applyBorder="1" applyAlignment="1" applyProtection="1">
      <alignment horizontal="center"/>
    </xf>
    <xf numFmtId="0" fontId="2" fillId="6" borderId="7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4" borderId="29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1" fillId="3" borderId="29" xfId="0" applyFont="1" applyFill="1" applyBorder="1" applyAlignment="1" applyProtection="1">
      <alignment horizontal="center"/>
      <protection locked="0"/>
    </xf>
    <xf numFmtId="0" fontId="1" fillId="3" borderId="30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2" borderId="4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1" fontId="4" fillId="7" borderId="33" xfId="0" applyNumberFormat="1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right"/>
    </xf>
    <xf numFmtId="0" fontId="4" fillId="4" borderId="42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left"/>
    </xf>
    <xf numFmtId="0" fontId="4" fillId="6" borderId="36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right"/>
    </xf>
    <xf numFmtId="0" fontId="4" fillId="2" borderId="36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right"/>
    </xf>
    <xf numFmtId="0" fontId="0" fillId="2" borderId="37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8" fillId="10" borderId="45" xfId="0" applyFont="1" applyFill="1" applyBorder="1" applyAlignment="1" applyProtection="1">
      <alignment horizontal="center"/>
    </xf>
    <xf numFmtId="0" fontId="8" fillId="10" borderId="47" xfId="0" applyFont="1" applyFill="1" applyBorder="1" applyAlignment="1" applyProtection="1">
      <alignment horizontal="center"/>
    </xf>
    <xf numFmtId="0" fontId="8" fillId="10" borderId="46" xfId="0" applyFont="1" applyFill="1" applyBorder="1" applyAlignment="1" applyProtection="1">
      <alignment horizontal="center"/>
    </xf>
    <xf numFmtId="1" fontId="1" fillId="8" borderId="15" xfId="0" applyNumberFormat="1" applyFont="1" applyFill="1" applyBorder="1" applyAlignment="1" applyProtection="1">
      <alignment horizontal="center"/>
    </xf>
    <xf numFmtId="0" fontId="7" fillId="10" borderId="29" xfId="0" applyFont="1" applyFill="1" applyBorder="1" applyAlignment="1">
      <alignment horizontal="center"/>
    </xf>
    <xf numFmtId="0" fontId="7" fillId="10" borderId="3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10" borderId="45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4" fillId="0" borderId="7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2" xfId="0" applyFont="1" applyFill="1" applyBorder="1" applyAlignment="1" applyProtection="1">
      <alignment horizontal="center"/>
    </xf>
    <xf numFmtId="1" fontId="4" fillId="10" borderId="2" xfId="0" applyNumberFormat="1" applyFont="1" applyFill="1" applyBorder="1" applyAlignment="1">
      <alignment horizontal="center"/>
    </xf>
    <xf numFmtId="1" fontId="4" fillId="10" borderId="7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7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49" fontId="1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top" wrapText="1"/>
    </xf>
    <xf numFmtId="0" fontId="9" fillId="8" borderId="0" xfId="0" applyFont="1" applyFill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10" borderId="15" xfId="0" applyFont="1" applyFill="1" applyBorder="1" applyAlignment="1">
      <alignment horizontal="left" vertical="top" wrapText="1"/>
    </xf>
    <xf numFmtId="0" fontId="0" fillId="3" borderId="26" xfId="0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3" borderId="0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5" borderId="14" xfId="0" applyNumberFormat="1" applyFont="1" applyFill="1" applyBorder="1" applyAlignment="1">
      <alignment horizontal="center" vertical="top" wrapText="1"/>
    </xf>
    <xf numFmtId="0" fontId="4" fillId="5" borderId="3" xfId="0" applyNumberFormat="1" applyFont="1" applyFill="1" applyBorder="1" applyAlignment="1">
      <alignment horizontal="center" vertical="top" wrapText="1"/>
    </xf>
    <xf numFmtId="0" fontId="4" fillId="5" borderId="11" xfId="0" applyNumberFormat="1" applyFont="1" applyFill="1" applyBorder="1" applyAlignment="1">
      <alignment horizontal="center" vertical="top" wrapText="1"/>
    </xf>
    <xf numFmtId="0" fontId="4" fillId="4" borderId="1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4" fillId="4" borderId="11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wrapText="1"/>
    </xf>
    <xf numFmtId="164" fontId="4" fillId="0" borderId="24" xfId="0" applyNumberFormat="1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22" xfId="0" applyNumberFormat="1" applyFont="1" applyBorder="1" applyAlignment="1">
      <alignment horizontal="center" wrapText="1"/>
    </xf>
    <xf numFmtId="164" fontId="4" fillId="0" borderId="23" xfId="0" applyNumberFormat="1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164" fontId="4" fillId="0" borderId="21" xfId="0" applyNumberFormat="1" applyFont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5" borderId="14" xfId="0" applyNumberFormat="1" applyFont="1" applyFill="1" applyBorder="1" applyAlignment="1">
      <alignment horizontal="center" wrapText="1"/>
    </xf>
    <xf numFmtId="0" fontId="4" fillId="5" borderId="3" xfId="0" applyNumberFormat="1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0" fillId="0" borderId="17" xfId="0" applyBorder="1"/>
    <xf numFmtId="0" fontId="0" fillId="0" borderId="21" xfId="0" applyBorder="1"/>
    <xf numFmtId="2" fontId="1" fillId="0" borderId="14" xfId="1" applyNumberFormat="1" applyFont="1" applyBorder="1" applyAlignment="1">
      <alignment horizontal="center" wrapText="1"/>
    </xf>
    <xf numFmtId="2" fontId="1" fillId="0" borderId="3" xfId="1" applyNumberFormat="1" applyFont="1" applyBorder="1" applyAlignment="1">
      <alignment horizontal="center" wrapText="1"/>
    </xf>
    <xf numFmtId="2" fontId="1" fillId="0" borderId="11" xfId="1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2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2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4" fontId="6" fillId="0" borderId="5" xfId="0" applyNumberFormat="1" applyFont="1" applyFill="1" applyBorder="1" applyAlignment="1" applyProtection="1">
      <alignment horizontal="left" wrapText="1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14" fontId="6" fillId="0" borderId="5" xfId="0" applyNumberFormat="1" applyFont="1" applyBorder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right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1" fontId="1" fillId="8" borderId="44" xfId="0" applyNumberFormat="1" applyFont="1" applyFill="1" applyBorder="1" applyAlignment="1" applyProtection="1">
      <alignment horizontal="center"/>
    </xf>
    <xf numFmtId="0" fontId="2" fillId="2" borderId="10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left" wrapText="1"/>
    </xf>
    <xf numFmtId="0" fontId="2" fillId="10" borderId="0" xfId="0" applyFont="1" applyFill="1" applyBorder="1" applyAlignment="1">
      <alignment horizontal="left" wrapText="1"/>
    </xf>
    <xf numFmtId="0" fontId="2" fillId="10" borderId="9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6" borderId="1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 wrapText="1"/>
    </xf>
    <xf numFmtId="0" fontId="2" fillId="6" borderId="7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E0E0E0"/>
      <color rgb="FFD9D9D9"/>
      <color rgb="FFE6E6E6"/>
      <color rgb="FFFFFFCC"/>
      <color rgb="FFEBF1DE"/>
      <color rgb="FFFFEB9C"/>
      <color rgb="FFB2B2B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69"/>
  <sheetViews>
    <sheetView tabSelected="1" view="pageLayout" zoomScale="115" zoomScaleNormal="154" zoomScalePageLayoutView="115" workbookViewId="0">
      <selection activeCell="Z23" sqref="Z23:AG23"/>
    </sheetView>
  </sheetViews>
  <sheetFormatPr defaultColWidth="8.83203125" defaultRowHeight="12.75" x14ac:dyDescent="0.2"/>
  <cols>
    <col min="1" max="1" width="2.5" style="3" customWidth="1"/>
    <col min="2" max="76" width="2.5" customWidth="1"/>
  </cols>
  <sheetData>
    <row r="1" spans="1:39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ht="13.15" customHeight="1" x14ac:dyDescent="0.2">
      <c r="A2" s="1" t="s">
        <v>98</v>
      </c>
      <c r="B2" s="1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5" t="s">
        <v>196</v>
      </c>
      <c r="R2" s="225"/>
      <c r="S2" s="225"/>
      <c r="T2" s="225"/>
      <c r="U2" s="61"/>
      <c r="V2" s="224"/>
      <c r="W2" s="224"/>
      <c r="X2" s="224"/>
      <c r="Y2" s="224"/>
      <c r="Z2" s="224"/>
      <c r="AA2" s="62"/>
      <c r="AB2" s="225" t="s">
        <v>197</v>
      </c>
      <c r="AC2" s="225"/>
      <c r="AD2" s="225"/>
      <c r="AE2" s="225"/>
      <c r="AF2" s="225"/>
      <c r="AG2" s="225"/>
      <c r="AH2" s="226"/>
      <c r="AI2" s="226"/>
      <c r="AJ2" s="226"/>
      <c r="AK2" s="226"/>
      <c r="AL2" s="226"/>
      <c r="AM2" s="226"/>
    </row>
    <row r="3" spans="1:39" ht="13.15" customHeight="1" x14ac:dyDescent="0.2">
      <c r="A3" s="34"/>
      <c r="B3" s="49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3"/>
      <c r="R3" s="33"/>
      <c r="S3" s="7"/>
      <c r="T3" s="7"/>
      <c r="U3" s="7"/>
      <c r="V3" s="7"/>
      <c r="W3" s="7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ht="13.15" customHeight="1" x14ac:dyDescent="0.2">
      <c r="A4" s="34"/>
      <c r="B4" s="3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5" t="s">
        <v>198</v>
      </c>
      <c r="R4" s="225"/>
      <c r="S4" s="225"/>
      <c r="T4" s="225"/>
      <c r="U4" s="225"/>
      <c r="V4" s="225"/>
      <c r="W4" s="225"/>
      <c r="X4" s="225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</row>
    <row r="5" spans="1:39" ht="13.15" customHeight="1" x14ac:dyDescent="0.2">
      <c r="A5" s="32"/>
      <c r="B5" s="1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ht="12.95" customHeight="1" x14ac:dyDescent="0.2">
      <c r="A6" s="1" t="s">
        <v>97</v>
      </c>
      <c r="B6" s="37"/>
      <c r="C6" s="62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38"/>
      <c r="S6" s="225" t="s">
        <v>199</v>
      </c>
      <c r="T6" s="225"/>
      <c r="U6" s="225"/>
      <c r="V6" s="225"/>
      <c r="W6" s="225"/>
      <c r="X6" s="225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</row>
    <row r="7" spans="1:39" ht="13.9" customHeight="1" x14ac:dyDescent="0.2">
      <c r="A7" s="37"/>
      <c r="B7" s="37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  <c r="R7" s="551" t="s">
        <v>120</v>
      </c>
      <c r="S7" s="551"/>
      <c r="T7" s="551"/>
      <c r="U7" s="551"/>
      <c r="V7" s="551"/>
      <c r="W7" s="551"/>
      <c r="X7" s="40"/>
      <c r="Y7" s="40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39" ht="13.15" customHeight="1" x14ac:dyDescent="0.2">
      <c r="A8" s="34"/>
      <c r="B8" s="36"/>
      <c r="C8" s="62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36"/>
      <c r="R8" s="551"/>
      <c r="S8" s="551"/>
      <c r="T8" s="551"/>
      <c r="U8" s="551"/>
      <c r="V8" s="551"/>
      <c r="W8" s="551"/>
      <c r="X8" s="60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</row>
    <row r="9" spans="1:39" ht="13.15" customHeight="1" x14ac:dyDescent="0.2">
      <c r="A9" s="34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49"/>
      <c r="S9" s="49"/>
      <c r="T9" s="49"/>
      <c r="U9" s="49"/>
      <c r="V9" s="49"/>
      <c r="W9" s="49"/>
      <c r="X9" s="49"/>
      <c r="Y9" s="58"/>
      <c r="Z9" s="58"/>
      <c r="AA9" s="5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ht="12.95" customHeight="1" x14ac:dyDescent="0.2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59"/>
      <c r="R10" s="59"/>
      <c r="S10" s="59"/>
      <c r="T10" s="59"/>
      <c r="U10" s="59"/>
      <c r="V10" s="59"/>
      <c r="W10" s="59"/>
      <c r="X10" s="5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</row>
    <row r="11" spans="1:39" ht="13.15" customHeight="1" x14ac:dyDescent="0.2">
      <c r="A11" s="511" t="s">
        <v>16</v>
      </c>
      <c r="B11" s="511"/>
      <c r="C11" s="512"/>
      <c r="D11" s="513"/>
      <c r="E11" s="513"/>
      <c r="F11" s="514"/>
      <c r="G11" s="36"/>
      <c r="H11" s="511" t="s">
        <v>17</v>
      </c>
      <c r="I11" s="511"/>
      <c r="J11" s="512"/>
      <c r="K11" s="513"/>
      <c r="L11" s="513"/>
      <c r="M11" s="514"/>
      <c r="N11" s="36"/>
      <c r="O11" s="518" t="s">
        <v>18</v>
      </c>
      <c r="P11" s="518"/>
      <c r="Q11" s="518"/>
      <c r="R11" s="518"/>
      <c r="S11" s="518"/>
      <c r="T11" s="36"/>
      <c r="U11" s="35"/>
      <c r="V11" s="35"/>
      <c r="W11" s="35"/>
      <c r="X11" s="35"/>
      <c r="Y11" s="35"/>
      <c r="Z11" s="35"/>
      <c r="AA11" s="519" t="s">
        <v>19</v>
      </c>
      <c r="AB11" s="519"/>
      <c r="AC11" s="519"/>
      <c r="AD11" s="519"/>
      <c r="AE11" s="519"/>
      <c r="AF11" s="35"/>
      <c r="AG11" s="35"/>
      <c r="AH11" s="35"/>
      <c r="AI11" s="35"/>
      <c r="AJ11" s="35"/>
      <c r="AK11" s="35"/>
      <c r="AL11" s="35"/>
      <c r="AM11" s="35"/>
    </row>
    <row r="12" spans="1:39" ht="13.5" customHeight="1" x14ac:dyDescent="0.2">
      <c r="A12" s="511"/>
      <c r="B12" s="511"/>
      <c r="C12" s="515"/>
      <c r="D12" s="516"/>
      <c r="E12" s="516"/>
      <c r="F12" s="517"/>
      <c r="G12" s="33"/>
      <c r="H12" s="511"/>
      <c r="I12" s="511"/>
      <c r="J12" s="515"/>
      <c r="K12" s="516"/>
      <c r="L12" s="516"/>
      <c r="M12" s="517"/>
      <c r="N12" s="33"/>
      <c r="O12" s="518"/>
      <c r="P12" s="518"/>
      <c r="Q12" s="518"/>
      <c r="R12" s="518"/>
      <c r="S12" s="518"/>
      <c r="T12" s="520"/>
      <c r="U12" s="521"/>
      <c r="V12" s="521"/>
      <c r="W12" s="521"/>
      <c r="X12" s="521"/>
      <c r="Y12" s="521"/>
      <c r="Z12" s="36"/>
      <c r="AA12" s="519"/>
      <c r="AB12" s="519"/>
      <c r="AC12" s="519"/>
      <c r="AD12" s="519"/>
      <c r="AE12" s="519"/>
      <c r="AF12" s="522"/>
      <c r="AG12" s="226"/>
      <c r="AH12" s="226"/>
      <c r="AI12" s="226"/>
      <c r="AJ12" s="226"/>
      <c r="AK12" s="36"/>
      <c r="AL12" s="38"/>
      <c r="AM12" s="38"/>
    </row>
    <row r="13" spans="1:39" ht="13.15" customHeight="1" x14ac:dyDescent="0.2">
      <c r="A13" s="9"/>
      <c r="B13" s="9"/>
      <c r="C13" s="9"/>
      <c r="D13" s="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5"/>
      <c r="AJ13" s="35"/>
      <c r="AK13" s="35"/>
      <c r="AL13" s="35"/>
      <c r="AM13" s="35"/>
    </row>
    <row r="14" spans="1:39" ht="13.15" customHeight="1" x14ac:dyDescent="0.2">
      <c r="A14" s="546" t="s">
        <v>20</v>
      </c>
      <c r="B14" s="546"/>
      <c r="C14" s="546"/>
      <c r="D14" s="546"/>
      <c r="E14" s="488" t="s">
        <v>21</v>
      </c>
      <c r="F14" s="488"/>
      <c r="G14" s="488"/>
      <c r="H14" s="41"/>
      <c r="I14" s="33"/>
      <c r="J14" s="488" t="s">
        <v>22</v>
      </c>
      <c r="K14" s="488"/>
      <c r="L14" s="488"/>
      <c r="M14" s="488"/>
      <c r="N14" s="41"/>
      <c r="O14" s="33"/>
      <c r="P14" s="488" t="s">
        <v>23</v>
      </c>
      <c r="Q14" s="488"/>
      <c r="R14" s="488"/>
      <c r="S14" s="488"/>
      <c r="T14" s="488"/>
      <c r="U14" s="41"/>
      <c r="V14" s="33"/>
      <c r="W14" s="33"/>
      <c r="X14" s="32" t="s">
        <v>236</v>
      </c>
      <c r="Y14" s="33"/>
      <c r="Z14" s="33"/>
      <c r="AA14" s="93"/>
      <c r="AE14" s="519" t="s">
        <v>101</v>
      </c>
      <c r="AF14" s="519"/>
      <c r="AG14" s="519"/>
      <c r="AI14" s="226"/>
      <c r="AJ14" s="226"/>
      <c r="AK14" s="226"/>
      <c r="AL14" s="226"/>
      <c r="AM14" s="38"/>
    </row>
    <row r="15" spans="1:39" ht="13.9" customHeight="1" x14ac:dyDescent="0.2">
      <c r="A15" s="32"/>
      <c r="B15" s="33"/>
      <c r="C15" s="33"/>
      <c r="D15" s="33"/>
      <c r="E15" s="33"/>
      <c r="F15" s="33"/>
      <c r="G15" s="33"/>
      <c r="H15" s="33"/>
      <c r="I15" s="33"/>
      <c r="J15" s="26"/>
      <c r="K15" s="33"/>
      <c r="L15" s="33"/>
      <c r="M15" s="33"/>
      <c r="N15" s="33"/>
      <c r="O15" s="33"/>
      <c r="P15" s="33"/>
      <c r="Q15" s="33"/>
      <c r="R15" s="33"/>
      <c r="S15" s="27"/>
      <c r="T15" s="27"/>
      <c r="U15" s="27"/>
      <c r="V15" s="27"/>
      <c r="W15" s="27"/>
      <c r="X15" s="6"/>
      <c r="Y15" s="33"/>
      <c r="Z15" s="7"/>
      <c r="AA15" s="7"/>
      <c r="AB15" s="7"/>
      <c r="AC15" s="7"/>
      <c r="AD15" s="7"/>
      <c r="AE15" s="7"/>
      <c r="AF15" s="7"/>
      <c r="AG15" s="7"/>
      <c r="AH15" s="7"/>
      <c r="AI15" s="39"/>
      <c r="AJ15" s="39"/>
      <c r="AK15" s="39"/>
      <c r="AL15" s="39"/>
      <c r="AM15" s="38"/>
    </row>
    <row r="16" spans="1:39" ht="13.9" customHeight="1" x14ac:dyDescent="0.2">
      <c r="A16" s="523" t="s">
        <v>15</v>
      </c>
      <c r="B16" s="524"/>
      <c r="C16" s="524"/>
      <c r="D16" s="524"/>
      <c r="E16" s="524"/>
      <c r="F16" s="524"/>
      <c r="G16" s="524"/>
      <c r="H16" s="524"/>
      <c r="I16" s="525"/>
      <c r="J16" s="50"/>
      <c r="K16" s="488" t="s">
        <v>24</v>
      </c>
      <c r="L16" s="488"/>
      <c r="M16" s="488"/>
      <c r="N16" s="488"/>
      <c r="O16" s="41"/>
      <c r="P16" s="33"/>
      <c r="Q16" s="488" t="s">
        <v>43</v>
      </c>
      <c r="R16" s="488"/>
      <c r="S16" s="488"/>
      <c r="T16" s="488"/>
      <c r="U16" s="488"/>
      <c r="V16" s="41"/>
      <c r="W16" s="33"/>
      <c r="X16" s="550" t="s">
        <v>123</v>
      </c>
      <c r="Y16" s="550"/>
      <c r="Z16" s="550"/>
      <c r="AA16" s="550"/>
      <c r="AB16" s="550"/>
      <c r="AC16" s="550"/>
      <c r="AD16" s="550"/>
      <c r="AE16" s="173"/>
      <c r="AF16" s="94"/>
      <c r="AH16" s="548" t="s">
        <v>192</v>
      </c>
      <c r="AI16" s="548"/>
      <c r="AJ16" s="548"/>
      <c r="AK16" s="548"/>
      <c r="AL16" s="549"/>
      <c r="AM16" s="95"/>
    </row>
    <row r="17" spans="1:39" ht="13.9" customHeight="1" thickBot="1" x14ac:dyDescent="0.25">
      <c r="A17" s="32"/>
      <c r="B17" s="33"/>
      <c r="C17" s="33"/>
      <c r="D17" s="33"/>
      <c r="F17" s="28"/>
      <c r="G17" s="28"/>
      <c r="H17" s="28"/>
      <c r="I17" s="28"/>
      <c r="J17" s="28"/>
      <c r="K17" s="28"/>
      <c r="L17" s="28"/>
      <c r="M17" s="547" t="s">
        <v>25</v>
      </c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28"/>
      <c r="AA17" s="28"/>
      <c r="AB17" s="28"/>
      <c r="AC17" s="28"/>
      <c r="AD17" s="28"/>
      <c r="AE17" s="28"/>
      <c r="AF17" s="28"/>
      <c r="AG17" s="38"/>
      <c r="AH17" s="35"/>
      <c r="AI17" s="35"/>
      <c r="AJ17" s="35"/>
      <c r="AK17" s="35"/>
      <c r="AL17" s="35"/>
      <c r="AM17" s="35"/>
    </row>
    <row r="18" spans="1:39" ht="13.9" customHeight="1" x14ac:dyDescent="0.2">
      <c r="B18" s="28"/>
      <c r="C18" s="28"/>
      <c r="E18" s="24"/>
      <c r="F18" s="526" t="s">
        <v>10</v>
      </c>
      <c r="G18" s="527"/>
      <c r="H18" s="527"/>
      <c r="I18" s="527"/>
      <c r="J18" s="527"/>
      <c r="K18" s="527"/>
      <c r="L18" s="527"/>
      <c r="M18" s="530" t="s">
        <v>26</v>
      </c>
      <c r="N18" s="531"/>
      <c r="O18" s="531"/>
      <c r="P18" s="531"/>
      <c r="Q18" s="531"/>
      <c r="R18" s="531"/>
      <c r="S18" s="532"/>
      <c r="T18" s="536" t="s">
        <v>27</v>
      </c>
      <c r="U18" s="537"/>
      <c r="V18" s="537"/>
      <c r="W18" s="537"/>
      <c r="X18" s="537"/>
      <c r="Y18" s="538"/>
      <c r="Z18" s="542" t="s">
        <v>28</v>
      </c>
      <c r="AA18" s="542"/>
      <c r="AB18" s="542"/>
      <c r="AC18" s="542"/>
      <c r="AD18" s="542"/>
      <c r="AE18" s="542"/>
      <c r="AF18" s="542"/>
      <c r="AG18" s="543"/>
      <c r="AH18" s="8"/>
      <c r="AK18" s="28"/>
      <c r="AL18" s="8"/>
      <c r="AM18" s="8"/>
    </row>
    <row r="19" spans="1:39" ht="13.9" customHeight="1" thickBot="1" x14ac:dyDescent="0.25">
      <c r="A19" s="10"/>
      <c r="B19" s="24"/>
      <c r="C19" s="24"/>
      <c r="E19" s="8"/>
      <c r="F19" s="528"/>
      <c r="G19" s="529"/>
      <c r="H19" s="529"/>
      <c r="I19" s="529"/>
      <c r="J19" s="529"/>
      <c r="K19" s="529"/>
      <c r="L19" s="529"/>
      <c r="M19" s="533"/>
      <c r="N19" s="534"/>
      <c r="O19" s="534"/>
      <c r="P19" s="534"/>
      <c r="Q19" s="534"/>
      <c r="R19" s="534"/>
      <c r="S19" s="535"/>
      <c r="T19" s="539"/>
      <c r="U19" s="540"/>
      <c r="V19" s="540"/>
      <c r="W19" s="540"/>
      <c r="X19" s="540"/>
      <c r="Y19" s="541"/>
      <c r="Z19" s="544"/>
      <c r="AA19" s="544"/>
      <c r="AB19" s="544"/>
      <c r="AC19" s="544"/>
      <c r="AD19" s="544"/>
      <c r="AE19" s="544"/>
      <c r="AF19" s="544"/>
      <c r="AG19" s="545"/>
      <c r="AH19" s="8"/>
      <c r="AK19" s="24"/>
      <c r="AL19" s="8"/>
      <c r="AM19" s="8"/>
    </row>
    <row r="20" spans="1:39" ht="13.5" thickBot="1" x14ac:dyDescent="0.25">
      <c r="A20" s="10"/>
      <c r="B20" s="8"/>
      <c r="C20" s="8"/>
      <c r="E20" s="4"/>
      <c r="F20" s="502">
        <v>1</v>
      </c>
      <c r="G20" s="490"/>
      <c r="H20" s="490"/>
      <c r="I20" s="490"/>
      <c r="J20" s="490"/>
      <c r="K20" s="490"/>
      <c r="L20" s="491"/>
      <c r="M20" s="462">
        <f>SUM(AF77)</f>
        <v>0</v>
      </c>
      <c r="N20" s="463"/>
      <c r="O20" s="463"/>
      <c r="P20" s="463"/>
      <c r="Q20" s="463"/>
      <c r="R20" s="463"/>
      <c r="S20" s="464"/>
      <c r="T20" s="465" t="str">
        <f>IMSUB(AB78,AF78)</f>
        <v>28</v>
      </c>
      <c r="U20" s="466"/>
      <c r="V20" s="466"/>
      <c r="W20" s="466"/>
      <c r="X20" s="466"/>
      <c r="Y20" s="467"/>
      <c r="Z20" s="120"/>
      <c r="AA20" s="121"/>
      <c r="AB20" s="121"/>
      <c r="AC20" s="121"/>
      <c r="AD20" s="121"/>
      <c r="AE20" s="121"/>
      <c r="AF20" s="121"/>
      <c r="AG20" s="122"/>
      <c r="AH20" s="25" t="s">
        <v>12</v>
      </c>
      <c r="AK20" s="8"/>
      <c r="AL20" s="8"/>
      <c r="AM20" s="8"/>
    </row>
    <row r="21" spans="1:39" ht="13.5" thickBot="1" x14ac:dyDescent="0.25">
      <c r="A21" s="10"/>
      <c r="B21" s="8"/>
      <c r="C21" s="8"/>
      <c r="E21" s="4"/>
      <c r="F21" s="116" t="s">
        <v>229</v>
      </c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8"/>
      <c r="U21" s="118"/>
      <c r="V21" s="118"/>
      <c r="W21" s="118"/>
      <c r="X21" s="118"/>
      <c r="Y21" s="119"/>
      <c r="Z21" s="468">
        <f>SUM(M20/T20*0.2)*100</f>
        <v>0</v>
      </c>
      <c r="AA21" s="469"/>
      <c r="AB21" s="469"/>
      <c r="AC21" s="469"/>
      <c r="AD21" s="469"/>
      <c r="AE21" s="469"/>
      <c r="AF21" s="469"/>
      <c r="AG21" s="470"/>
      <c r="AH21" s="2"/>
      <c r="AK21" s="8"/>
      <c r="AL21" s="8"/>
      <c r="AM21" s="8"/>
    </row>
    <row r="22" spans="1:39" ht="13.5" thickBot="1" x14ac:dyDescent="0.25">
      <c r="A22" s="24"/>
      <c r="B22" s="24"/>
      <c r="C22" s="24"/>
      <c r="E22" s="4"/>
      <c r="F22" s="489">
        <v>2</v>
      </c>
      <c r="G22" s="490"/>
      <c r="H22" s="490"/>
      <c r="I22" s="490"/>
      <c r="J22" s="490"/>
      <c r="K22" s="490"/>
      <c r="L22" s="491"/>
      <c r="M22" s="462">
        <f>SUM(E147)</f>
        <v>0</v>
      </c>
      <c r="N22" s="463"/>
      <c r="O22" s="463"/>
      <c r="P22" s="463"/>
      <c r="Q22" s="463"/>
      <c r="R22" s="463"/>
      <c r="S22" s="464"/>
      <c r="T22" s="465" t="str">
        <f>IMSUB(F148,J148)</f>
        <v>77</v>
      </c>
      <c r="U22" s="466"/>
      <c r="V22" s="466"/>
      <c r="W22" s="466"/>
      <c r="X22" s="466"/>
      <c r="Y22" s="467"/>
      <c r="Z22" s="468">
        <f>SUM(M22/T22)*100</f>
        <v>0</v>
      </c>
      <c r="AA22" s="469"/>
      <c r="AB22" s="469"/>
      <c r="AC22" s="469"/>
      <c r="AD22" s="469"/>
      <c r="AE22" s="469"/>
      <c r="AF22" s="469"/>
      <c r="AG22" s="470"/>
      <c r="AH22" s="2"/>
      <c r="AK22" s="8"/>
      <c r="AL22" s="8"/>
      <c r="AM22" s="8"/>
    </row>
    <row r="23" spans="1:39" ht="13.5" thickBot="1" x14ac:dyDescent="0.25">
      <c r="A23" s="24"/>
      <c r="B23" s="24"/>
      <c r="C23" s="24"/>
      <c r="E23" s="4"/>
      <c r="F23" s="489">
        <v>3</v>
      </c>
      <c r="G23" s="490"/>
      <c r="H23" s="490"/>
      <c r="I23" s="490"/>
      <c r="J23" s="490"/>
      <c r="K23" s="490"/>
      <c r="L23" s="491"/>
      <c r="M23" s="462">
        <f>SUM(AG147)</f>
        <v>0</v>
      </c>
      <c r="N23" s="463"/>
      <c r="O23" s="463"/>
      <c r="P23" s="463"/>
      <c r="Q23" s="463"/>
      <c r="R23" s="463"/>
      <c r="S23" s="464"/>
      <c r="T23" s="465" t="str">
        <f>IMSUB(AB148,AF148)</f>
        <v>77</v>
      </c>
      <c r="U23" s="466"/>
      <c r="V23" s="466"/>
      <c r="W23" s="466"/>
      <c r="X23" s="466"/>
      <c r="Y23" s="467"/>
      <c r="Z23" s="468">
        <f>SUM(M23/T23)*100</f>
        <v>0</v>
      </c>
      <c r="AA23" s="469"/>
      <c r="AB23" s="469"/>
      <c r="AC23" s="469"/>
      <c r="AD23" s="469"/>
      <c r="AE23" s="469"/>
      <c r="AF23" s="469"/>
      <c r="AG23" s="470"/>
      <c r="AH23" s="2"/>
      <c r="AK23" s="8"/>
      <c r="AL23" s="8"/>
      <c r="AM23" s="8"/>
    </row>
    <row r="24" spans="1:39" x14ac:dyDescent="0.2">
      <c r="A24" s="24"/>
      <c r="B24" s="24"/>
      <c r="C24" s="24"/>
      <c r="E24" s="4"/>
      <c r="F24" s="471" t="s">
        <v>29</v>
      </c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3"/>
      <c r="Z24" s="474">
        <f>SUM(Z22:AG23)/2*0.5</f>
        <v>0</v>
      </c>
      <c r="AA24" s="475"/>
      <c r="AB24" s="475"/>
      <c r="AC24" s="475"/>
      <c r="AD24" s="475"/>
      <c r="AE24" s="475"/>
      <c r="AF24" s="475"/>
      <c r="AG24" s="476"/>
      <c r="AH24" s="2"/>
      <c r="AK24" s="8"/>
      <c r="AL24" s="8"/>
      <c r="AM24" s="8"/>
    </row>
    <row r="25" spans="1:39" x14ac:dyDescent="0.2">
      <c r="A25" s="24"/>
      <c r="B25" s="24"/>
      <c r="C25" s="24"/>
      <c r="E25" s="4"/>
      <c r="F25" s="483" t="s">
        <v>237</v>
      </c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84"/>
      <c r="Z25" s="477"/>
      <c r="AA25" s="478"/>
      <c r="AB25" s="478"/>
      <c r="AC25" s="478"/>
      <c r="AD25" s="478"/>
      <c r="AE25" s="478"/>
      <c r="AF25" s="478"/>
      <c r="AG25" s="479"/>
      <c r="AH25" s="2"/>
      <c r="AK25" s="8"/>
      <c r="AL25" s="8"/>
      <c r="AM25" s="8"/>
    </row>
    <row r="26" spans="1:39" ht="13.5" thickBot="1" x14ac:dyDescent="0.25">
      <c r="A26" s="24"/>
      <c r="B26" s="24"/>
      <c r="C26" s="24"/>
      <c r="E26" s="4"/>
      <c r="F26" s="485" t="s">
        <v>30</v>
      </c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7"/>
      <c r="Z26" s="480"/>
      <c r="AA26" s="481"/>
      <c r="AB26" s="481"/>
      <c r="AC26" s="481"/>
      <c r="AD26" s="481"/>
      <c r="AE26" s="481"/>
      <c r="AF26" s="481"/>
      <c r="AG26" s="482"/>
      <c r="AH26" s="25" t="s">
        <v>13</v>
      </c>
      <c r="AK26" s="8"/>
      <c r="AL26" s="8"/>
      <c r="AM26" s="8"/>
    </row>
    <row r="27" spans="1:39" ht="13.5" thickBot="1" x14ac:dyDescent="0.25">
      <c r="A27" s="24"/>
      <c r="B27" s="24"/>
      <c r="C27" s="24"/>
      <c r="E27" s="4"/>
      <c r="F27" s="489">
        <v>4</v>
      </c>
      <c r="G27" s="490"/>
      <c r="H27" s="490"/>
      <c r="I27" s="490"/>
      <c r="J27" s="490"/>
      <c r="K27" s="490"/>
      <c r="L27" s="491"/>
      <c r="M27" s="462">
        <f>SUM(AF182)</f>
        <v>0</v>
      </c>
      <c r="N27" s="463"/>
      <c r="O27" s="463"/>
      <c r="P27" s="463"/>
      <c r="Q27" s="463"/>
      <c r="R27" s="463"/>
      <c r="S27" s="464"/>
      <c r="T27" s="465" t="str">
        <f>AA183</f>
        <v>68</v>
      </c>
      <c r="U27" s="466"/>
      <c r="V27" s="466"/>
      <c r="W27" s="466"/>
      <c r="X27" s="466"/>
      <c r="Y27" s="467"/>
      <c r="Z27" s="120"/>
      <c r="AA27" s="121"/>
      <c r="AB27" s="121"/>
      <c r="AC27" s="121"/>
      <c r="AD27" s="121"/>
      <c r="AE27" s="121"/>
      <c r="AF27" s="121"/>
      <c r="AG27" s="122"/>
      <c r="AH27" s="2"/>
      <c r="AK27" s="8"/>
      <c r="AL27" s="8"/>
      <c r="AM27" s="8"/>
    </row>
    <row r="28" spans="1:39" ht="13.15" customHeight="1" thickBot="1" x14ac:dyDescent="0.25">
      <c r="A28" s="24"/>
      <c r="B28" s="24"/>
      <c r="C28" s="24"/>
      <c r="E28" s="4"/>
      <c r="F28" s="116" t="s">
        <v>102</v>
      </c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  <c r="U28" s="118"/>
      <c r="V28" s="118"/>
      <c r="W28" s="118"/>
      <c r="X28" s="118"/>
      <c r="Y28" s="119"/>
      <c r="Z28" s="474">
        <f>SUM(M27/T27*0.2)*100</f>
        <v>0</v>
      </c>
      <c r="AA28" s="475"/>
      <c r="AB28" s="475"/>
      <c r="AC28" s="475"/>
      <c r="AD28" s="475"/>
      <c r="AE28" s="475"/>
      <c r="AF28" s="475"/>
      <c r="AG28" s="476"/>
      <c r="AH28" s="3" t="s">
        <v>104</v>
      </c>
      <c r="AK28" s="8"/>
      <c r="AL28" s="8"/>
      <c r="AM28" s="8"/>
    </row>
    <row r="29" spans="1:39" ht="13.15" customHeight="1" thickBot="1" x14ac:dyDescent="0.25">
      <c r="A29" s="24"/>
      <c r="B29" s="24"/>
      <c r="C29" s="24"/>
      <c r="E29" s="4"/>
      <c r="F29" s="489">
        <v>5</v>
      </c>
      <c r="G29" s="490"/>
      <c r="H29" s="490"/>
      <c r="I29" s="490"/>
      <c r="J29" s="490"/>
      <c r="K29" s="490"/>
      <c r="L29" s="491"/>
      <c r="M29" s="492">
        <f>SUM(AK192)</f>
        <v>0</v>
      </c>
      <c r="N29" s="493"/>
      <c r="O29" s="493"/>
      <c r="P29" s="493"/>
      <c r="Q29" s="493"/>
      <c r="R29" s="493"/>
      <c r="S29" s="493"/>
      <c r="T29" s="494">
        <f>SUM(A192)</f>
        <v>10</v>
      </c>
      <c r="U29" s="495"/>
      <c r="V29" s="495"/>
      <c r="W29" s="495"/>
      <c r="X29" s="495"/>
      <c r="Y29" s="496"/>
      <c r="Z29" s="121"/>
      <c r="AA29" s="121"/>
      <c r="AB29" s="121"/>
      <c r="AC29" s="121"/>
      <c r="AD29" s="121"/>
      <c r="AE29" s="121"/>
      <c r="AF29" s="121"/>
      <c r="AG29" s="122"/>
      <c r="AH29" s="8"/>
      <c r="AK29" s="8"/>
      <c r="AL29" s="8"/>
      <c r="AM29" s="8"/>
    </row>
    <row r="30" spans="1:39" ht="13.9" customHeight="1" thickBot="1" x14ac:dyDescent="0.25">
      <c r="A30" s="24"/>
      <c r="B30" s="24"/>
      <c r="C30" s="24"/>
      <c r="E30" s="4"/>
      <c r="F30" s="116" t="s">
        <v>103</v>
      </c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497"/>
      <c r="U30" s="497"/>
      <c r="V30" s="497"/>
      <c r="W30" s="497"/>
      <c r="X30" s="497"/>
      <c r="Y30" s="498"/>
      <c r="Z30" s="480">
        <f>SUM(M29/T29*0.1)*100</f>
        <v>0</v>
      </c>
      <c r="AA30" s="481"/>
      <c r="AB30" s="481"/>
      <c r="AC30" s="481"/>
      <c r="AD30" s="481"/>
      <c r="AE30" s="481"/>
      <c r="AF30" s="481"/>
      <c r="AG30" s="482"/>
      <c r="AH30" s="32" t="s">
        <v>228</v>
      </c>
      <c r="AK30" s="8"/>
      <c r="AL30" s="8"/>
      <c r="AM30" s="8"/>
    </row>
    <row r="31" spans="1:39" ht="13.9" customHeight="1" thickBot="1" x14ac:dyDescent="0.25">
      <c r="A31" s="24"/>
      <c r="B31" s="24"/>
      <c r="C31" s="24"/>
      <c r="E31" s="4"/>
      <c r="F31" s="116" t="s">
        <v>105</v>
      </c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 t="s">
        <v>31</v>
      </c>
      <c r="X31" s="506"/>
      <c r="Y31" s="507"/>
      <c r="Z31" s="499">
        <f>SUM(Z21,Z24,Z28,Z30)</f>
        <v>0</v>
      </c>
      <c r="AA31" s="500"/>
      <c r="AB31" s="500"/>
      <c r="AC31" s="500"/>
      <c r="AD31" s="500"/>
      <c r="AE31" s="500"/>
      <c r="AF31" s="500"/>
      <c r="AG31" s="501"/>
      <c r="AH31" s="2"/>
      <c r="AI31" s="70" t="str">
        <f>IF(Z31&lt;60,"FAIL","")</f>
        <v>FAIL</v>
      </c>
      <c r="AK31" s="8"/>
      <c r="AL31" s="8"/>
      <c r="AM31" s="8"/>
    </row>
    <row r="32" spans="1:39" ht="13.9" customHeight="1" thickBot="1" x14ac:dyDescent="0.25">
      <c r="A32" s="24"/>
      <c r="B32" s="24"/>
      <c r="C32" s="24"/>
      <c r="D32" s="24"/>
      <c r="AI32" s="33"/>
      <c r="AK32" s="8"/>
      <c r="AL32" s="8"/>
      <c r="AM32" s="8"/>
    </row>
    <row r="33" spans="1:39" ht="13.9" customHeight="1" thickBot="1" x14ac:dyDescent="0.25">
      <c r="A33" s="519" t="s">
        <v>11</v>
      </c>
      <c r="B33" s="519"/>
      <c r="C33" s="519"/>
      <c r="D33" s="8"/>
      <c r="E33" s="71" t="str">
        <f>IF(AND(Z31&lt;90,Z31&gt;=100),"X","")</f>
        <v/>
      </c>
      <c r="F33" s="502">
        <v>100</v>
      </c>
      <c r="G33" s="503"/>
      <c r="H33" s="78" t="s">
        <v>214</v>
      </c>
      <c r="I33" s="79">
        <v>90</v>
      </c>
      <c r="J33" s="23"/>
      <c r="K33" s="74" t="str">
        <f>IF(AND(Z31&lt;90,Z31&gt;=80),"X","")</f>
        <v/>
      </c>
      <c r="L33" s="502">
        <v>89.99</v>
      </c>
      <c r="M33" s="503"/>
      <c r="N33" s="78" t="s">
        <v>214</v>
      </c>
      <c r="O33" s="79">
        <v>80</v>
      </c>
      <c r="P33" s="8"/>
      <c r="Q33" s="75" t="str">
        <f>IF(AND(Z31&lt;80,Z31&gt;=70),"X","")</f>
        <v/>
      </c>
      <c r="R33" s="502">
        <v>79.989999999999995</v>
      </c>
      <c r="S33" s="503"/>
      <c r="T33" s="78" t="s">
        <v>214</v>
      </c>
      <c r="U33" s="79">
        <v>70</v>
      </c>
      <c r="V33" s="8"/>
      <c r="W33" s="73" t="str">
        <f>IF(AND(Z31&lt;70,Z31&gt;=60),"X","")</f>
        <v/>
      </c>
      <c r="X33" s="502">
        <v>69.989999999999995</v>
      </c>
      <c r="Y33" s="503"/>
      <c r="Z33" s="78" t="s">
        <v>214</v>
      </c>
      <c r="AA33" s="79">
        <v>60</v>
      </c>
      <c r="AB33" s="8"/>
      <c r="AC33" s="72" t="str">
        <f>IF(Z31&lt;60,"X","")</f>
        <v>X</v>
      </c>
      <c r="AD33" s="504" t="s">
        <v>147</v>
      </c>
      <c r="AE33" s="505"/>
      <c r="AF33" s="76" t="s">
        <v>214</v>
      </c>
      <c r="AG33" s="77">
        <v>0</v>
      </c>
      <c r="AI33" s="230" t="s">
        <v>32</v>
      </c>
      <c r="AJ33" s="231"/>
      <c r="AK33" s="231"/>
      <c r="AL33" s="231"/>
      <c r="AM33" s="232"/>
    </row>
    <row r="34" spans="1:39" ht="13.15" customHeight="1" x14ac:dyDescent="0.2">
      <c r="A34" s="21"/>
      <c r="B34" s="22"/>
      <c r="C34" s="22"/>
      <c r="D34" s="2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488" t="s">
        <v>215</v>
      </c>
      <c r="X34" s="488"/>
      <c r="Y34" s="488"/>
      <c r="Z34" s="488"/>
      <c r="AA34" s="488"/>
      <c r="AB34" s="488"/>
      <c r="AC34" s="488"/>
      <c r="AD34" s="488"/>
      <c r="AE34" s="488"/>
      <c r="AF34" s="488"/>
      <c r="AG34" s="488"/>
      <c r="AH34" s="23"/>
      <c r="AI34" s="233" t="s">
        <v>194</v>
      </c>
      <c r="AJ34" s="234"/>
      <c r="AK34" s="234"/>
      <c r="AL34" s="234"/>
      <c r="AM34" s="235"/>
    </row>
    <row r="35" spans="1:39" ht="13.9" customHeight="1" x14ac:dyDescent="0.2">
      <c r="A35" s="508" t="s">
        <v>33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10"/>
      <c r="L35" s="11"/>
      <c r="M35" s="433" t="s">
        <v>34</v>
      </c>
      <c r="N35" s="433"/>
      <c r="O35" s="433"/>
      <c r="P35" s="433"/>
      <c r="Q35" s="433"/>
      <c r="R35" s="433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433" t="s">
        <v>44</v>
      </c>
      <c r="AH35" s="433"/>
      <c r="AI35" s="461"/>
      <c r="AJ35" s="447"/>
      <c r="AK35" s="447"/>
      <c r="AL35" s="447"/>
      <c r="AM35" s="447"/>
    </row>
    <row r="36" spans="1:39" ht="13.15" customHeight="1" x14ac:dyDescent="0.2">
      <c r="A36" s="428" t="s">
        <v>35</v>
      </c>
      <c r="B36" s="429"/>
      <c r="C36" s="455"/>
      <c r="D36" s="456"/>
      <c r="E36" s="456"/>
      <c r="F36" s="456"/>
      <c r="G36" s="456"/>
      <c r="H36" s="456"/>
      <c r="I36" s="456"/>
      <c r="J36" s="456"/>
      <c r="K36" s="457"/>
      <c r="L36" s="11"/>
      <c r="M36" s="433"/>
      <c r="N36" s="433"/>
      <c r="O36" s="433"/>
      <c r="P36" s="433"/>
      <c r="Q36" s="433"/>
      <c r="R36" s="433"/>
      <c r="S36" s="553"/>
      <c r="T36" s="553"/>
      <c r="U36" s="553"/>
      <c r="V36" s="553"/>
      <c r="W36" s="553"/>
      <c r="X36" s="553"/>
      <c r="Y36" s="553"/>
      <c r="Z36" s="553"/>
      <c r="AA36" s="553"/>
      <c r="AB36" s="553"/>
      <c r="AC36" s="553"/>
      <c r="AD36" s="553"/>
      <c r="AE36" s="553"/>
      <c r="AF36" s="553"/>
      <c r="AG36" s="433"/>
      <c r="AH36" s="433"/>
      <c r="AI36" s="448"/>
      <c r="AJ36" s="448"/>
      <c r="AK36" s="448"/>
      <c r="AL36" s="448"/>
      <c r="AM36" s="448"/>
    </row>
    <row r="37" spans="1:39" ht="13.9" customHeight="1" x14ac:dyDescent="0.2">
      <c r="A37" s="428" t="s">
        <v>36</v>
      </c>
      <c r="B37" s="429"/>
      <c r="C37" s="455"/>
      <c r="D37" s="456"/>
      <c r="E37" s="456"/>
      <c r="F37" s="456"/>
      <c r="G37" s="456"/>
      <c r="H37" s="456"/>
      <c r="I37" s="456"/>
      <c r="J37" s="456"/>
      <c r="K37" s="457"/>
      <c r="L37" s="1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12"/>
    </row>
    <row r="38" spans="1:39" ht="13.15" customHeight="1" x14ac:dyDescent="0.2">
      <c r="A38" s="458" t="s">
        <v>124</v>
      </c>
      <c r="B38" s="459"/>
      <c r="C38" s="455" t="s">
        <v>148</v>
      </c>
      <c r="D38" s="456"/>
      <c r="E38" s="456"/>
      <c r="F38" s="456"/>
      <c r="G38" s="456"/>
      <c r="H38" s="456"/>
      <c r="I38" s="456"/>
      <c r="J38" s="456"/>
      <c r="K38" s="457"/>
      <c r="L38" s="11"/>
      <c r="M38" s="460" t="s">
        <v>142</v>
      </c>
      <c r="N38" s="433"/>
      <c r="O38" s="433"/>
      <c r="P38" s="433"/>
      <c r="Q38" s="433"/>
      <c r="R38" s="433"/>
      <c r="S38" s="461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33" t="s">
        <v>44</v>
      </c>
      <c r="AH38" s="433"/>
      <c r="AI38" s="447"/>
      <c r="AJ38" s="447"/>
      <c r="AK38" s="447"/>
      <c r="AL38" s="447"/>
      <c r="AM38" s="447"/>
    </row>
    <row r="39" spans="1:39" ht="13.9" customHeight="1" x14ac:dyDescent="0.2">
      <c r="A39" s="449" t="s">
        <v>202</v>
      </c>
      <c r="B39" s="450"/>
      <c r="C39" s="451"/>
      <c r="D39" s="451"/>
      <c r="E39" s="451"/>
      <c r="F39" s="451"/>
      <c r="G39" s="451"/>
      <c r="H39" s="451"/>
      <c r="I39" s="451"/>
      <c r="J39" s="451"/>
      <c r="K39" s="451"/>
      <c r="L39" s="23"/>
      <c r="M39" s="433"/>
      <c r="N39" s="433"/>
      <c r="O39" s="433"/>
      <c r="P39" s="433"/>
      <c r="Q39" s="433"/>
      <c r="R39" s="433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33"/>
      <c r="AH39" s="433"/>
      <c r="AI39" s="448"/>
      <c r="AJ39" s="448"/>
      <c r="AK39" s="448"/>
      <c r="AL39" s="448"/>
      <c r="AM39" s="448"/>
    </row>
    <row r="40" spans="1:39" x14ac:dyDescent="0.2">
      <c r="A40" s="428"/>
      <c r="B40" s="429"/>
      <c r="C40" s="452"/>
      <c r="D40" s="431"/>
      <c r="E40" s="431"/>
      <c r="F40" s="431"/>
      <c r="G40" s="431"/>
      <c r="H40" s="431"/>
      <c r="I40" s="431"/>
      <c r="J40" s="431"/>
      <c r="K40" s="432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8"/>
      <c r="AH40" s="8"/>
      <c r="AI40" s="8"/>
      <c r="AJ40" s="8"/>
      <c r="AK40" s="8"/>
      <c r="AL40" s="8"/>
      <c r="AM40" s="8"/>
    </row>
    <row r="41" spans="1:39" ht="13.15" customHeight="1" x14ac:dyDescent="0.2">
      <c r="A41" s="428"/>
      <c r="B41" s="429"/>
      <c r="C41" s="452"/>
      <c r="D41" s="431"/>
      <c r="E41" s="431"/>
      <c r="F41" s="431"/>
      <c r="G41" s="431"/>
      <c r="H41" s="431"/>
      <c r="I41" s="431"/>
      <c r="J41" s="431"/>
      <c r="K41" s="432"/>
      <c r="L41" s="23"/>
      <c r="M41" s="433" t="s">
        <v>37</v>
      </c>
      <c r="N41" s="433"/>
      <c r="O41" s="433"/>
      <c r="P41" s="433"/>
      <c r="Q41" s="433"/>
      <c r="R41" s="433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3" t="s">
        <v>44</v>
      </c>
      <c r="AH41" s="433"/>
      <c r="AI41" s="447"/>
      <c r="AJ41" s="447"/>
      <c r="AK41" s="447"/>
      <c r="AL41" s="447"/>
      <c r="AM41" s="447"/>
    </row>
    <row r="42" spans="1:39" ht="13.15" customHeight="1" x14ac:dyDescent="0.2">
      <c r="A42" s="428"/>
      <c r="B42" s="429"/>
      <c r="C42" s="452"/>
      <c r="D42" s="431"/>
      <c r="E42" s="431"/>
      <c r="F42" s="431"/>
      <c r="G42" s="431"/>
      <c r="H42" s="431"/>
      <c r="I42" s="431"/>
      <c r="J42" s="431"/>
      <c r="K42" s="432"/>
      <c r="L42" s="23"/>
      <c r="M42" s="433"/>
      <c r="N42" s="433"/>
      <c r="O42" s="433"/>
      <c r="P42" s="433"/>
      <c r="Q42" s="433"/>
      <c r="R42" s="433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3"/>
      <c r="AH42" s="433"/>
      <c r="AI42" s="448"/>
      <c r="AJ42" s="448"/>
      <c r="AK42" s="448"/>
      <c r="AL42" s="448"/>
      <c r="AM42" s="448"/>
    </row>
    <row r="43" spans="1:39" ht="13.9" customHeight="1" x14ac:dyDescent="0.2">
      <c r="A43" s="428" t="s">
        <v>201</v>
      </c>
      <c r="B43" s="429"/>
      <c r="C43" s="430" t="s">
        <v>41</v>
      </c>
      <c r="D43" s="431"/>
      <c r="E43" s="431"/>
      <c r="F43" s="431"/>
      <c r="G43" s="431"/>
      <c r="H43" s="431"/>
      <c r="I43" s="431"/>
      <c r="J43" s="431"/>
      <c r="K43" s="432"/>
      <c r="L43" s="433"/>
      <c r="M43" s="433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12"/>
    </row>
    <row r="44" spans="1:39" ht="13.15" customHeight="1" x14ac:dyDescent="0.2">
      <c r="A44" s="428" t="s">
        <v>117</v>
      </c>
      <c r="B44" s="429"/>
      <c r="C44" s="430" t="s">
        <v>38</v>
      </c>
      <c r="D44" s="431"/>
      <c r="E44" s="431"/>
      <c r="F44" s="431"/>
      <c r="G44" s="431"/>
      <c r="H44" s="431"/>
      <c r="I44" s="431"/>
      <c r="J44" s="431"/>
      <c r="K44" s="432"/>
      <c r="L44" s="8"/>
      <c r="M44" s="454" t="s">
        <v>40</v>
      </c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</row>
    <row r="45" spans="1:39" ht="13.15" customHeight="1" x14ac:dyDescent="0.2">
      <c r="A45" s="428" t="s">
        <v>213</v>
      </c>
      <c r="B45" s="429"/>
      <c r="C45" s="430" t="s">
        <v>212</v>
      </c>
      <c r="D45" s="431"/>
      <c r="E45" s="431"/>
      <c r="F45" s="431"/>
      <c r="G45" s="431"/>
      <c r="H45" s="431"/>
      <c r="I45" s="431"/>
      <c r="J45" s="431"/>
      <c r="K45" s="432"/>
      <c r="L45" s="8"/>
      <c r="M45" s="453" t="s">
        <v>42</v>
      </c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</row>
    <row r="46" spans="1:39" ht="13.9" customHeight="1" x14ac:dyDescent="0.2">
      <c r="A46" s="428" t="s">
        <v>121</v>
      </c>
      <c r="B46" s="429"/>
      <c r="C46" s="452" t="s">
        <v>39</v>
      </c>
      <c r="D46" s="431"/>
      <c r="E46" s="431"/>
      <c r="F46" s="431"/>
      <c r="G46" s="431"/>
      <c r="H46" s="431"/>
      <c r="I46" s="431"/>
      <c r="J46" s="431"/>
      <c r="K46" s="432"/>
      <c r="L46" s="8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53"/>
      <c r="AH46" s="453"/>
      <c r="AI46" s="453"/>
      <c r="AJ46" s="453"/>
      <c r="AK46" s="453"/>
      <c r="AL46" s="453"/>
      <c r="AM46" s="453"/>
    </row>
    <row r="47" spans="1:39" x14ac:dyDescent="0.2">
      <c r="M47" s="427" t="s">
        <v>183</v>
      </c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  <c r="AM47" s="427"/>
    </row>
    <row r="48" spans="1:39" ht="13.15" customHeight="1" x14ac:dyDescent="0.2">
      <c r="A48" s="10"/>
      <c r="M48" s="48" t="s">
        <v>184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</row>
    <row r="49" spans="1:76" x14ac:dyDescent="0.2">
      <c r="A49" s="10"/>
      <c r="AK49" s="8"/>
      <c r="AL49" s="8"/>
      <c r="AM49" s="8"/>
    </row>
    <row r="50" spans="1:76" ht="12.75" customHeight="1" x14ac:dyDescent="0.2">
      <c r="A50" s="260" t="s">
        <v>45</v>
      </c>
      <c r="B50" s="260"/>
      <c r="C50" s="260" t="s">
        <v>46</v>
      </c>
      <c r="D50" s="260"/>
      <c r="E50" s="260"/>
      <c r="F50" s="260"/>
      <c r="G50" s="262" t="s">
        <v>220</v>
      </c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4"/>
      <c r="AB50" s="260" t="s">
        <v>1</v>
      </c>
      <c r="AC50" s="260"/>
      <c r="AD50" s="260" t="s">
        <v>2</v>
      </c>
      <c r="AE50" s="260"/>
      <c r="AF50" s="260" t="s">
        <v>47</v>
      </c>
      <c r="AG50" s="260"/>
      <c r="AH50" s="260"/>
      <c r="AI50" s="268" t="s">
        <v>3</v>
      </c>
      <c r="AJ50" s="268"/>
      <c r="AK50" s="260" t="s">
        <v>99</v>
      </c>
      <c r="AL50" s="260"/>
      <c r="AM50" s="260"/>
    </row>
    <row r="51" spans="1:76" ht="13.15" customHeight="1" x14ac:dyDescent="0.2">
      <c r="A51" s="260"/>
      <c r="B51" s="260"/>
      <c r="C51" s="260"/>
      <c r="D51" s="260"/>
      <c r="E51" s="260"/>
      <c r="F51" s="260"/>
      <c r="G51" s="592" t="s">
        <v>233</v>
      </c>
      <c r="H51" s="593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93"/>
      <c r="Z51" s="593"/>
      <c r="AA51" s="594"/>
      <c r="AB51" s="260"/>
      <c r="AC51" s="260"/>
      <c r="AD51" s="260"/>
      <c r="AE51" s="260"/>
      <c r="AF51" s="260"/>
      <c r="AG51" s="260"/>
      <c r="AH51" s="260"/>
      <c r="AI51" s="268"/>
      <c r="AJ51" s="268"/>
      <c r="AK51" s="260"/>
      <c r="AL51" s="260"/>
      <c r="AM51" s="260"/>
    </row>
    <row r="52" spans="1:76" x14ac:dyDescent="0.2">
      <c r="A52" s="260"/>
      <c r="B52" s="260"/>
      <c r="C52" s="260"/>
      <c r="D52" s="260"/>
      <c r="E52" s="260"/>
      <c r="F52" s="260"/>
      <c r="G52" s="265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7"/>
      <c r="AB52" s="260"/>
      <c r="AC52" s="260"/>
      <c r="AD52" s="260"/>
      <c r="AE52" s="260"/>
      <c r="AF52" s="260"/>
      <c r="AG52" s="260"/>
      <c r="AH52" s="260"/>
      <c r="AI52" s="268"/>
      <c r="AJ52" s="268"/>
      <c r="AK52" s="260"/>
      <c r="AL52" s="260"/>
      <c r="AM52" s="260"/>
    </row>
    <row r="53" spans="1:76" s="5" customFormat="1" ht="12.95" customHeight="1" x14ac:dyDescent="0.2">
      <c r="A53" s="189">
        <v>10</v>
      </c>
      <c r="B53" s="190"/>
      <c r="C53" s="193">
        <v>1.1000000000000001</v>
      </c>
      <c r="D53" s="194"/>
      <c r="E53" s="210" t="s">
        <v>251</v>
      </c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2"/>
      <c r="AB53" s="141"/>
      <c r="AC53" s="142"/>
      <c r="AD53" s="145"/>
      <c r="AE53" s="146"/>
      <c r="AF53" s="128" t="str">
        <f t="shared" ref="AF53:AF66" si="0">IF(UPPER(AB53)="X",(IF(UPPER(AD53)="X","Invalid",A53)),IF(UPPER(AD53)="X","0",""))</f>
        <v/>
      </c>
      <c r="AG53" s="129"/>
      <c r="AH53" s="130"/>
      <c r="AI53" s="141"/>
      <c r="AJ53" s="142"/>
      <c r="AK53" s="109" t="str">
        <f>IF(AI53="X",A53,"")</f>
        <v/>
      </c>
      <c r="AL53" s="110"/>
      <c r="AM53" s="111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</row>
    <row r="54" spans="1:76" s="5" customFormat="1" ht="12.95" customHeight="1" x14ac:dyDescent="0.2">
      <c r="A54" s="191"/>
      <c r="B54" s="192"/>
      <c r="C54" s="195"/>
      <c r="D54" s="196"/>
      <c r="E54" s="213"/>
      <c r="F54" s="214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6"/>
      <c r="AB54" s="176"/>
      <c r="AC54" s="177"/>
      <c r="AD54" s="178"/>
      <c r="AE54" s="179"/>
      <c r="AF54" s="131"/>
      <c r="AG54" s="132"/>
      <c r="AH54" s="133"/>
      <c r="AI54" s="176"/>
      <c r="AJ54" s="177"/>
      <c r="AK54" s="112"/>
      <c r="AL54" s="113"/>
      <c r="AM54" s="11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</row>
    <row r="55" spans="1:76" s="5" customFormat="1" ht="12.95" customHeight="1" x14ac:dyDescent="0.2">
      <c r="A55" s="189">
        <v>2</v>
      </c>
      <c r="B55" s="197"/>
      <c r="C55" s="84"/>
      <c r="D55" s="202" t="s">
        <v>207</v>
      </c>
      <c r="E55" s="194"/>
      <c r="F55" s="205" t="s">
        <v>252</v>
      </c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141"/>
      <c r="AC55" s="142"/>
      <c r="AD55" s="145"/>
      <c r="AE55" s="146"/>
      <c r="AF55" s="128" t="str">
        <f t="shared" si="0"/>
        <v/>
      </c>
      <c r="AG55" s="129"/>
      <c r="AH55" s="130"/>
      <c r="AI55" s="141"/>
      <c r="AJ55" s="142"/>
      <c r="AK55" s="149" t="str">
        <f>IF(AI55="X",A55,"")</f>
        <v/>
      </c>
      <c r="AL55" s="150"/>
      <c r="AM55" s="151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</row>
    <row r="56" spans="1:76" s="5" customFormat="1" ht="12.95" customHeight="1" x14ac:dyDescent="0.2">
      <c r="A56" s="191"/>
      <c r="B56" s="198"/>
      <c r="C56" s="85"/>
      <c r="D56" s="203"/>
      <c r="E56" s="204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176"/>
      <c r="AC56" s="177"/>
      <c r="AD56" s="178"/>
      <c r="AE56" s="179"/>
      <c r="AF56" s="131"/>
      <c r="AG56" s="132"/>
      <c r="AH56" s="133"/>
      <c r="AI56" s="176"/>
      <c r="AJ56" s="177"/>
      <c r="AK56" s="186"/>
      <c r="AL56" s="187"/>
      <c r="AM56" s="188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</row>
    <row r="57" spans="1:76" ht="13.15" customHeight="1" x14ac:dyDescent="0.2">
      <c r="A57" s="189">
        <v>2</v>
      </c>
      <c r="B57" s="190"/>
      <c r="C57" s="90"/>
      <c r="D57" s="202" t="s">
        <v>208</v>
      </c>
      <c r="E57" s="194"/>
      <c r="F57" s="210" t="s">
        <v>250</v>
      </c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2"/>
      <c r="AB57" s="141"/>
      <c r="AC57" s="142"/>
      <c r="AD57" s="145"/>
      <c r="AE57" s="146"/>
      <c r="AF57" s="128" t="str">
        <f t="shared" si="0"/>
        <v/>
      </c>
      <c r="AG57" s="129"/>
      <c r="AH57" s="130"/>
      <c r="AI57" s="141"/>
      <c r="AJ57" s="142"/>
      <c r="AK57" s="149" t="str">
        <f>IF(AI57="X",A57,"")</f>
        <v/>
      </c>
      <c r="AL57" s="150"/>
      <c r="AM57" s="151"/>
    </row>
    <row r="58" spans="1:76" ht="13.15" customHeight="1" x14ac:dyDescent="0.2">
      <c r="A58" s="191"/>
      <c r="B58" s="192"/>
      <c r="C58" s="91"/>
      <c r="D58" s="203"/>
      <c r="E58" s="204"/>
      <c r="F58" s="59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6"/>
      <c r="AB58" s="176"/>
      <c r="AC58" s="177"/>
      <c r="AD58" s="178"/>
      <c r="AE58" s="179"/>
      <c r="AF58" s="131"/>
      <c r="AG58" s="132"/>
      <c r="AH58" s="133"/>
      <c r="AI58" s="176"/>
      <c r="AJ58" s="177"/>
      <c r="AK58" s="186"/>
      <c r="AL58" s="187"/>
      <c r="AM58" s="188"/>
    </row>
    <row r="59" spans="1:76" ht="12.75" customHeight="1" x14ac:dyDescent="0.2">
      <c r="A59" s="170">
        <v>2</v>
      </c>
      <c r="B59" s="199"/>
      <c r="C59" s="86"/>
      <c r="D59" s="206" t="s">
        <v>209</v>
      </c>
      <c r="E59" s="207"/>
      <c r="F59" s="155" t="s">
        <v>253</v>
      </c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7"/>
      <c r="AB59" s="141"/>
      <c r="AC59" s="142"/>
      <c r="AD59" s="145"/>
      <c r="AE59" s="146"/>
      <c r="AF59" s="128" t="str">
        <f t="shared" si="0"/>
        <v/>
      </c>
      <c r="AG59" s="129"/>
      <c r="AH59" s="130"/>
      <c r="AI59" s="141"/>
      <c r="AJ59" s="142"/>
      <c r="AK59" s="149" t="str">
        <f>IF(AI59="X",A59,"")</f>
        <v/>
      </c>
      <c r="AL59" s="150"/>
      <c r="AM59" s="151"/>
    </row>
    <row r="60" spans="1:76" ht="12.75" customHeight="1" x14ac:dyDescent="0.2">
      <c r="A60" s="172"/>
      <c r="B60" s="200"/>
      <c r="C60" s="87"/>
      <c r="D60" s="208"/>
      <c r="E60" s="209"/>
      <c r="F60" s="158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60"/>
      <c r="AB60" s="143"/>
      <c r="AC60" s="144"/>
      <c r="AD60" s="147"/>
      <c r="AE60" s="148"/>
      <c r="AF60" s="180"/>
      <c r="AG60" s="181"/>
      <c r="AH60" s="182"/>
      <c r="AI60" s="143"/>
      <c r="AJ60" s="144"/>
      <c r="AK60" s="152"/>
      <c r="AL60" s="153"/>
      <c r="AM60" s="154"/>
    </row>
    <row r="61" spans="1:76" x14ac:dyDescent="0.2">
      <c r="A61" s="174"/>
      <c r="B61" s="201"/>
      <c r="C61" s="87"/>
      <c r="D61" s="208"/>
      <c r="E61" s="209"/>
      <c r="F61" s="161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3"/>
      <c r="AB61" s="176"/>
      <c r="AC61" s="177"/>
      <c r="AD61" s="178"/>
      <c r="AE61" s="179"/>
      <c r="AF61" s="131"/>
      <c r="AG61" s="132"/>
      <c r="AH61" s="133"/>
      <c r="AI61" s="176"/>
      <c r="AJ61" s="177"/>
      <c r="AK61" s="186"/>
      <c r="AL61" s="187"/>
      <c r="AM61" s="188"/>
    </row>
    <row r="62" spans="1:76" ht="12.95" customHeight="1" x14ac:dyDescent="0.2">
      <c r="A62" s="170">
        <v>2</v>
      </c>
      <c r="B62" s="171"/>
      <c r="C62" s="86"/>
      <c r="D62" s="165" t="s">
        <v>210</v>
      </c>
      <c r="E62" s="185"/>
      <c r="F62" s="155" t="s">
        <v>254</v>
      </c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7"/>
      <c r="AB62" s="141"/>
      <c r="AC62" s="142"/>
      <c r="AD62" s="145"/>
      <c r="AE62" s="146"/>
      <c r="AF62" s="128" t="str">
        <f t="shared" si="0"/>
        <v/>
      </c>
      <c r="AG62" s="129"/>
      <c r="AH62" s="130"/>
      <c r="AI62" s="141"/>
      <c r="AJ62" s="142"/>
      <c r="AK62" s="149" t="str">
        <f>IF(AI62="X",A62,"")</f>
        <v/>
      </c>
      <c r="AL62" s="150"/>
      <c r="AM62" s="151"/>
    </row>
    <row r="63" spans="1:76" ht="12.95" customHeight="1" x14ac:dyDescent="0.2">
      <c r="A63" s="172"/>
      <c r="B63" s="173"/>
      <c r="C63" s="87"/>
      <c r="D63" s="167"/>
      <c r="E63" s="183"/>
      <c r="F63" s="158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60"/>
      <c r="AB63" s="143"/>
      <c r="AC63" s="144"/>
      <c r="AD63" s="147"/>
      <c r="AE63" s="148"/>
      <c r="AF63" s="180"/>
      <c r="AG63" s="181"/>
      <c r="AH63" s="182"/>
      <c r="AI63" s="143"/>
      <c r="AJ63" s="144"/>
      <c r="AK63" s="152"/>
      <c r="AL63" s="153"/>
      <c r="AM63" s="154"/>
    </row>
    <row r="64" spans="1:76" ht="12.95" customHeight="1" x14ac:dyDescent="0.2">
      <c r="A64" s="172"/>
      <c r="B64" s="173"/>
      <c r="C64" s="87"/>
      <c r="D64" s="167"/>
      <c r="E64" s="183"/>
      <c r="F64" s="158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60"/>
      <c r="AB64" s="143"/>
      <c r="AC64" s="144"/>
      <c r="AD64" s="147"/>
      <c r="AE64" s="148"/>
      <c r="AF64" s="180"/>
      <c r="AG64" s="181"/>
      <c r="AH64" s="182"/>
      <c r="AI64" s="143"/>
      <c r="AJ64" s="144"/>
      <c r="AK64" s="152"/>
      <c r="AL64" s="153"/>
      <c r="AM64" s="154"/>
    </row>
    <row r="65" spans="1:39" ht="12.95" customHeight="1" x14ac:dyDescent="0.2">
      <c r="A65" s="174"/>
      <c r="B65" s="175"/>
      <c r="C65" s="88"/>
      <c r="D65" s="169"/>
      <c r="E65" s="184"/>
      <c r="F65" s="161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3"/>
      <c r="AB65" s="143"/>
      <c r="AC65" s="144"/>
      <c r="AD65" s="147"/>
      <c r="AE65" s="148"/>
      <c r="AF65" s="180"/>
      <c r="AG65" s="181"/>
      <c r="AH65" s="182"/>
      <c r="AI65" s="143"/>
      <c r="AJ65" s="144"/>
      <c r="AK65" s="152"/>
      <c r="AL65" s="153"/>
      <c r="AM65" s="154"/>
    </row>
    <row r="66" spans="1:39" x14ac:dyDescent="0.2">
      <c r="A66" s="170">
        <v>2</v>
      </c>
      <c r="B66" s="171"/>
      <c r="C66" s="90"/>
      <c r="D66" s="165" t="s">
        <v>211</v>
      </c>
      <c r="E66" s="185"/>
      <c r="F66" s="156" t="s">
        <v>255</v>
      </c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7"/>
      <c r="AB66" s="141"/>
      <c r="AC66" s="142"/>
      <c r="AD66" s="145"/>
      <c r="AE66" s="146"/>
      <c r="AF66" s="128" t="str">
        <f t="shared" si="0"/>
        <v/>
      </c>
      <c r="AG66" s="129"/>
      <c r="AH66" s="130"/>
      <c r="AI66" s="141"/>
      <c r="AJ66" s="142"/>
      <c r="AK66" s="149" t="str">
        <f>IF(AI66="X",A66,"")</f>
        <v/>
      </c>
      <c r="AL66" s="150"/>
      <c r="AM66" s="151"/>
    </row>
    <row r="67" spans="1:39" x14ac:dyDescent="0.2">
      <c r="A67" s="174"/>
      <c r="B67" s="175"/>
      <c r="C67" s="91"/>
      <c r="D67" s="169"/>
      <c r="E67" s="184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3"/>
      <c r="AB67" s="176"/>
      <c r="AC67" s="177"/>
      <c r="AD67" s="178"/>
      <c r="AE67" s="179"/>
      <c r="AF67" s="131"/>
      <c r="AG67" s="132"/>
      <c r="AH67" s="133"/>
      <c r="AI67" s="176"/>
      <c r="AJ67" s="177"/>
      <c r="AK67" s="186"/>
      <c r="AL67" s="187"/>
      <c r="AM67" s="188"/>
    </row>
    <row r="68" spans="1:39" x14ac:dyDescent="0.2">
      <c r="A68" s="170">
        <v>2</v>
      </c>
      <c r="B68" s="171"/>
      <c r="C68" s="90"/>
      <c r="D68" s="165" t="s">
        <v>230</v>
      </c>
      <c r="E68" s="185"/>
      <c r="F68" s="156" t="s">
        <v>256</v>
      </c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7"/>
      <c r="AB68" s="141"/>
      <c r="AC68" s="142"/>
      <c r="AD68" s="145"/>
      <c r="AE68" s="146"/>
      <c r="AF68" s="128" t="str">
        <f t="shared" ref="AF68" si="1">IF(UPPER(AB68)="X",(IF(UPPER(AD68)="X","Invalid",A68)),IF(UPPER(AD68)="X","0",""))</f>
        <v/>
      </c>
      <c r="AG68" s="129"/>
      <c r="AH68" s="130"/>
      <c r="AI68" s="141"/>
      <c r="AJ68" s="142"/>
      <c r="AK68" s="149" t="str">
        <f>IF(AI68="X",A68,"")</f>
        <v/>
      </c>
      <c r="AL68" s="150"/>
      <c r="AM68" s="151"/>
    </row>
    <row r="69" spans="1:39" x14ac:dyDescent="0.2">
      <c r="A69" s="174"/>
      <c r="B69" s="175"/>
      <c r="C69" s="91"/>
      <c r="D69" s="169"/>
      <c r="E69" s="184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3"/>
      <c r="AB69" s="176"/>
      <c r="AC69" s="177"/>
      <c r="AD69" s="178"/>
      <c r="AE69" s="179"/>
      <c r="AF69" s="131"/>
      <c r="AG69" s="132"/>
      <c r="AH69" s="133"/>
      <c r="AI69" s="176"/>
      <c r="AJ69" s="177"/>
      <c r="AK69" s="186"/>
      <c r="AL69" s="187"/>
      <c r="AM69" s="188"/>
    </row>
    <row r="70" spans="1:39" ht="13.15" customHeight="1" x14ac:dyDescent="0.2">
      <c r="A70" s="170">
        <v>2</v>
      </c>
      <c r="B70" s="171"/>
      <c r="C70" s="166">
        <v>1.2</v>
      </c>
      <c r="D70" s="183"/>
      <c r="E70" s="158" t="s">
        <v>257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7"/>
      <c r="AB70" s="141"/>
      <c r="AC70" s="142"/>
      <c r="AD70" s="145"/>
      <c r="AE70" s="146"/>
      <c r="AF70" s="128" t="str">
        <f>IF(UPPER(AB70)="X",(IF(UPPER(AD70)="X","Invalid",A70)),IF(UPPER(AD70)="X","0",""))</f>
        <v/>
      </c>
      <c r="AG70" s="129"/>
      <c r="AH70" s="130"/>
      <c r="AI70" s="141"/>
      <c r="AJ70" s="142"/>
      <c r="AK70" s="128" t="str">
        <f t="shared" ref="AK70:AK74" si="2">IF(AI70= "X", A70,"")</f>
        <v/>
      </c>
      <c r="AL70" s="129"/>
      <c r="AM70" s="130"/>
    </row>
    <row r="71" spans="1:39" ht="13.15" customHeight="1" x14ac:dyDescent="0.2">
      <c r="A71" s="174"/>
      <c r="B71" s="175"/>
      <c r="C71" s="168"/>
      <c r="D71" s="184"/>
      <c r="E71" s="16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3"/>
      <c r="AB71" s="176"/>
      <c r="AC71" s="177"/>
      <c r="AD71" s="178"/>
      <c r="AE71" s="179"/>
      <c r="AF71" s="131"/>
      <c r="AG71" s="132"/>
      <c r="AH71" s="133"/>
      <c r="AI71" s="176"/>
      <c r="AJ71" s="177"/>
      <c r="AK71" s="131"/>
      <c r="AL71" s="132"/>
      <c r="AM71" s="133"/>
    </row>
    <row r="72" spans="1:39" ht="13.15" customHeight="1" x14ac:dyDescent="0.2">
      <c r="A72" s="170">
        <v>2</v>
      </c>
      <c r="B72" s="171"/>
      <c r="C72" s="164">
        <v>1.3</v>
      </c>
      <c r="D72" s="185"/>
      <c r="E72" s="155" t="s">
        <v>258</v>
      </c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7"/>
      <c r="AB72" s="145"/>
      <c r="AC72" s="146"/>
      <c r="AD72" s="141"/>
      <c r="AE72" s="142"/>
      <c r="AF72" s="128" t="str">
        <f>IF(UPPER(AD72)="X",(IF(UPPER(AB72)="X","Invalid",A72)),IF(UPPER(AB72)="X","0",""))</f>
        <v/>
      </c>
      <c r="AG72" s="129"/>
      <c r="AH72" s="130"/>
      <c r="AI72" s="141"/>
      <c r="AJ72" s="142"/>
      <c r="AK72" s="128" t="str">
        <f t="shared" si="2"/>
        <v/>
      </c>
      <c r="AL72" s="129"/>
      <c r="AM72" s="130"/>
    </row>
    <row r="73" spans="1:39" ht="13.15" customHeight="1" x14ac:dyDescent="0.2">
      <c r="A73" s="174"/>
      <c r="B73" s="175"/>
      <c r="C73" s="168"/>
      <c r="D73" s="184"/>
      <c r="E73" s="16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3"/>
      <c r="AB73" s="178"/>
      <c r="AC73" s="179"/>
      <c r="AD73" s="176"/>
      <c r="AE73" s="177"/>
      <c r="AF73" s="131"/>
      <c r="AG73" s="132"/>
      <c r="AH73" s="133"/>
      <c r="AI73" s="176"/>
      <c r="AJ73" s="177"/>
      <c r="AK73" s="131"/>
      <c r="AL73" s="132"/>
      <c r="AM73" s="133"/>
    </row>
    <row r="74" spans="1:39" ht="12.75" customHeight="1" x14ac:dyDescent="0.2">
      <c r="A74" s="170">
        <v>2</v>
      </c>
      <c r="B74" s="171"/>
      <c r="C74" s="164">
        <v>1.4</v>
      </c>
      <c r="D74" s="165"/>
      <c r="E74" s="155" t="s">
        <v>259</v>
      </c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7"/>
      <c r="AB74" s="141"/>
      <c r="AC74" s="142"/>
      <c r="AD74" s="145"/>
      <c r="AE74" s="146"/>
      <c r="AF74" s="128" t="str">
        <f t="shared" ref="AF74" si="3">IF(UPPER(AB74)="X",(IF(UPPER(AD74)="X","Invalid",A74)),IF(UPPER(AD74)="X","0",""))</f>
        <v/>
      </c>
      <c r="AG74" s="129"/>
      <c r="AH74" s="130"/>
      <c r="AI74" s="141"/>
      <c r="AJ74" s="142"/>
      <c r="AK74" s="128" t="str">
        <f t="shared" si="2"/>
        <v/>
      </c>
      <c r="AL74" s="129"/>
      <c r="AM74" s="130"/>
    </row>
    <row r="75" spans="1:39" x14ac:dyDescent="0.2">
      <c r="A75" s="172"/>
      <c r="B75" s="173"/>
      <c r="C75" s="166"/>
      <c r="D75" s="167"/>
      <c r="E75" s="158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60"/>
      <c r="AB75" s="143"/>
      <c r="AC75" s="144"/>
      <c r="AD75" s="147"/>
      <c r="AE75" s="148"/>
      <c r="AF75" s="180"/>
      <c r="AG75" s="181"/>
      <c r="AH75" s="182"/>
      <c r="AI75" s="143"/>
      <c r="AJ75" s="144"/>
      <c r="AK75" s="180"/>
      <c r="AL75" s="181"/>
      <c r="AM75" s="182"/>
    </row>
    <row r="76" spans="1:39" x14ac:dyDescent="0.2">
      <c r="A76" s="174"/>
      <c r="B76" s="175"/>
      <c r="C76" s="168"/>
      <c r="D76" s="169"/>
      <c r="E76" s="16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3"/>
      <c r="AB76" s="176"/>
      <c r="AC76" s="177"/>
      <c r="AD76" s="178"/>
      <c r="AE76" s="179"/>
      <c r="AF76" s="131"/>
      <c r="AG76" s="132"/>
      <c r="AH76" s="133"/>
      <c r="AI76" s="176"/>
      <c r="AJ76" s="177"/>
      <c r="AK76" s="131"/>
      <c r="AL76" s="132"/>
      <c r="AM76" s="133"/>
    </row>
    <row r="77" spans="1:39" ht="12.95" customHeight="1" x14ac:dyDescent="0.2">
      <c r="A77" s="596">
        <f>SUM(A53:A74)</f>
        <v>28</v>
      </c>
      <c r="B77" s="596"/>
      <c r="C77" s="597" t="s">
        <v>48</v>
      </c>
      <c r="D77" s="598"/>
      <c r="E77" s="598"/>
      <c r="F77" s="598"/>
      <c r="G77" s="598"/>
      <c r="H77" s="599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600" t="s">
        <v>14</v>
      </c>
      <c r="X77" s="600"/>
      <c r="Y77" s="600"/>
      <c r="Z77" s="600"/>
      <c r="AA77" s="601"/>
      <c r="AB77" s="602"/>
      <c r="AC77" s="603"/>
      <c r="AD77" s="604"/>
      <c r="AE77" s="604"/>
      <c r="AF77" s="587">
        <f>SUM(AF53:AH74)</f>
        <v>0</v>
      </c>
      <c r="AG77" s="588"/>
      <c r="AH77" s="589"/>
      <c r="AI77" s="590"/>
      <c r="AJ77" s="591"/>
      <c r="AK77" s="444">
        <f>SUM(AK53:AM74)</f>
        <v>0</v>
      </c>
      <c r="AL77" s="445"/>
      <c r="AM77" s="446"/>
    </row>
    <row r="78" spans="1:39" ht="12.95" customHeight="1" x14ac:dyDescent="0.2">
      <c r="A78" s="437"/>
      <c r="B78" s="437"/>
      <c r="C78" s="438" t="s">
        <v>9</v>
      </c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39"/>
      <c r="AA78" s="440"/>
      <c r="AB78" s="441">
        <f>SUM(A77)</f>
        <v>28</v>
      </c>
      <c r="AC78" s="442"/>
      <c r="AD78" s="443"/>
      <c r="AE78" s="56" t="s">
        <v>50</v>
      </c>
      <c r="AF78" s="444">
        <f>SUM(AK77)</f>
        <v>0</v>
      </c>
      <c r="AG78" s="445"/>
      <c r="AH78" s="446"/>
      <c r="AI78" s="422" t="s">
        <v>49</v>
      </c>
      <c r="AJ78" s="423"/>
      <c r="AK78" s="424" t="str">
        <f>IMSUB(AB78,AF78)</f>
        <v>28</v>
      </c>
      <c r="AL78" s="424"/>
      <c r="AM78" s="252"/>
    </row>
    <row r="79" spans="1:39" s="29" customFormat="1" ht="12.95" customHeight="1" x14ac:dyDescent="0.2">
      <c r="A79" s="64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51"/>
      <c r="AC79" s="51"/>
      <c r="AD79" s="51"/>
      <c r="AE79" s="55"/>
      <c r="AF79" s="51"/>
      <c r="AG79" s="51"/>
      <c r="AH79" s="51"/>
      <c r="AI79" s="55"/>
      <c r="AJ79" s="55"/>
      <c r="AK79" s="51"/>
      <c r="AL79" s="51"/>
      <c r="AM79" s="51"/>
    </row>
    <row r="80" spans="1:39" s="29" customFormat="1" ht="12.95" customHeight="1" x14ac:dyDescent="0.2">
      <c r="A80" s="64"/>
      <c r="B80" s="66" t="s">
        <v>205</v>
      </c>
      <c r="D80" s="67" t="s">
        <v>206</v>
      </c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51"/>
      <c r="AC80" s="51"/>
      <c r="AD80" s="51"/>
      <c r="AE80" s="55"/>
      <c r="AF80" s="51"/>
      <c r="AG80" s="51"/>
      <c r="AH80" s="51"/>
      <c r="AI80" s="55"/>
      <c r="AJ80" s="55"/>
      <c r="AK80" s="51"/>
      <c r="AL80" s="51"/>
      <c r="AM80" s="51"/>
    </row>
    <row r="81" spans="1:39" s="29" customFormat="1" ht="12.95" customHeight="1" x14ac:dyDescent="0.2">
      <c r="A81" s="64"/>
      <c r="B81" s="64"/>
      <c r="C81" s="65"/>
      <c r="D81" s="67" t="s">
        <v>219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51"/>
      <c r="AC81" s="51"/>
      <c r="AD81" s="51"/>
      <c r="AE81" s="55"/>
      <c r="AF81" s="51"/>
      <c r="AG81" s="51"/>
      <c r="AH81" s="51"/>
      <c r="AI81" s="55"/>
      <c r="AJ81" s="55"/>
      <c r="AK81" s="51"/>
      <c r="AL81" s="51"/>
      <c r="AM81" s="51"/>
    </row>
    <row r="82" spans="1:39" s="29" customFormat="1" ht="12.95" customHeight="1" x14ac:dyDescent="0.2">
      <c r="A82" s="64"/>
      <c r="B82" s="64"/>
      <c r="C82" s="65"/>
      <c r="D82" s="67" t="s">
        <v>242</v>
      </c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51"/>
      <c r="AC82" s="51"/>
      <c r="AD82" s="51"/>
      <c r="AE82" s="55"/>
      <c r="AF82" s="51"/>
      <c r="AG82" s="51"/>
      <c r="AH82" s="51"/>
      <c r="AI82" s="55"/>
      <c r="AJ82" s="55"/>
      <c r="AK82" s="51"/>
      <c r="AL82" s="51"/>
      <c r="AM82" s="51"/>
    </row>
    <row r="83" spans="1:39" s="29" customFormat="1" ht="12.95" customHeight="1" x14ac:dyDescent="0.2">
      <c r="A83" s="64"/>
      <c r="C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51"/>
      <c r="AC83" s="51"/>
      <c r="AD83" s="51"/>
      <c r="AE83" s="55"/>
      <c r="AF83" s="51"/>
      <c r="AG83" s="51"/>
      <c r="AH83" s="51"/>
      <c r="AI83" s="55"/>
      <c r="AJ83" s="55"/>
      <c r="AK83" s="51"/>
      <c r="AL83" s="51"/>
      <c r="AM83" s="51"/>
    </row>
    <row r="84" spans="1:39" s="29" customFormat="1" ht="12.95" customHeight="1" x14ac:dyDescent="0.2">
      <c r="A84" s="64"/>
      <c r="C84" s="65"/>
      <c r="D84" s="108" t="s">
        <v>209</v>
      </c>
      <c r="F84" s="89" t="s">
        <v>260</v>
      </c>
      <c r="AG84" s="51"/>
      <c r="AH84" s="51"/>
      <c r="AI84" s="55"/>
      <c r="AJ84" s="55"/>
      <c r="AK84" s="51"/>
      <c r="AL84" s="51"/>
      <c r="AM84" s="51"/>
    </row>
    <row r="85" spans="1:39" s="29" customFormat="1" ht="12.95" customHeight="1" x14ac:dyDescent="0.2">
      <c r="A85" s="64"/>
      <c r="B85" s="64"/>
      <c r="C85" s="65"/>
      <c r="AG85" s="51"/>
      <c r="AH85" s="51"/>
      <c r="AI85" s="55"/>
      <c r="AJ85" s="55"/>
      <c r="AK85" s="51"/>
      <c r="AL85" s="51"/>
      <c r="AM85" s="51"/>
    </row>
    <row r="86" spans="1:39" s="29" customFormat="1" ht="12.95" customHeight="1" x14ac:dyDescent="0.2">
      <c r="A86" s="64"/>
      <c r="C86" s="65"/>
      <c r="D86" s="92" t="s">
        <v>230</v>
      </c>
      <c r="E86" s="65"/>
      <c r="F86" s="89" t="s">
        <v>249</v>
      </c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51"/>
      <c r="AC86" s="51"/>
      <c r="AD86" s="51"/>
      <c r="AE86" s="55"/>
      <c r="AF86" s="51"/>
      <c r="AG86" s="51"/>
      <c r="AH86" s="51"/>
      <c r="AI86" s="55"/>
      <c r="AJ86" s="55"/>
      <c r="AK86" s="51"/>
      <c r="AL86" s="51"/>
      <c r="AM86" s="51"/>
    </row>
    <row r="87" spans="1:39" s="29" customFormat="1" ht="12.95" customHeight="1" x14ac:dyDescent="0.2">
      <c r="A87" s="64"/>
      <c r="E87" s="65"/>
      <c r="F87" s="89" t="s">
        <v>231</v>
      </c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51"/>
      <c r="AC87" s="51"/>
      <c r="AD87" s="51"/>
      <c r="AE87" s="55"/>
      <c r="AF87" s="51"/>
      <c r="AG87" s="51"/>
      <c r="AH87" s="51"/>
      <c r="AI87" s="55"/>
      <c r="AJ87" s="55"/>
      <c r="AK87" s="51"/>
      <c r="AL87" s="51"/>
      <c r="AM87" s="51"/>
    </row>
    <row r="88" spans="1:39" s="29" customFormat="1" ht="12.95" customHeight="1" x14ac:dyDescent="0.2">
      <c r="A88" s="64"/>
      <c r="C88" s="65"/>
      <c r="E88" s="65"/>
      <c r="F88" s="89" t="s">
        <v>232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51"/>
      <c r="AC88" s="51"/>
      <c r="AD88" s="51"/>
      <c r="AE88" s="55"/>
      <c r="AF88" s="51"/>
      <c r="AH88" s="51"/>
      <c r="AI88" s="55"/>
      <c r="AJ88" s="55"/>
      <c r="AK88" s="51"/>
      <c r="AL88" s="51"/>
      <c r="AM88" s="51"/>
    </row>
    <row r="89" spans="1:39" s="29" customFormat="1" ht="12.95" customHeight="1" x14ac:dyDescent="0.2">
      <c r="A89" s="64"/>
      <c r="C89" s="65"/>
      <c r="AH89" s="51"/>
      <c r="AI89" s="55"/>
      <c r="AJ89" s="55"/>
      <c r="AK89" s="51"/>
      <c r="AL89" s="51"/>
      <c r="AM89" s="51"/>
    </row>
    <row r="90" spans="1:39" s="29" customFormat="1" ht="12.95" customHeight="1" x14ac:dyDescent="0.2">
      <c r="A90" s="64"/>
      <c r="B90" s="69" t="s">
        <v>224</v>
      </c>
      <c r="C90" s="65"/>
      <c r="D90" s="68" t="s">
        <v>225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51"/>
      <c r="AC90" s="51"/>
      <c r="AD90" s="51"/>
      <c r="AE90" s="55"/>
      <c r="AF90" s="51"/>
      <c r="AG90" s="51"/>
      <c r="AH90" s="51"/>
      <c r="AI90" s="55"/>
      <c r="AJ90" s="55"/>
      <c r="AK90" s="51"/>
      <c r="AL90" s="51"/>
      <c r="AM90" s="51"/>
    </row>
    <row r="91" spans="1:39" s="29" customFormat="1" ht="12.95" customHeight="1" x14ac:dyDescent="0.2">
      <c r="A91" s="64"/>
      <c r="B91" s="64"/>
      <c r="C91" s="65"/>
      <c r="D91" s="68" t="s">
        <v>226</v>
      </c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51"/>
      <c r="AC91" s="51"/>
      <c r="AD91" s="51"/>
      <c r="AE91" s="55"/>
      <c r="AF91" s="51"/>
      <c r="AG91" s="51"/>
      <c r="AH91" s="51"/>
      <c r="AI91" s="55"/>
      <c r="AJ91" s="55"/>
      <c r="AK91" s="51"/>
      <c r="AL91" s="51"/>
      <c r="AM91" s="51"/>
    </row>
    <row r="92" spans="1:39" s="29" customFormat="1" ht="12.95" customHeight="1" x14ac:dyDescent="0.2">
      <c r="A92" s="64"/>
      <c r="B92" s="64"/>
      <c r="C92" s="65"/>
      <c r="D92" s="68" t="s">
        <v>227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51"/>
      <c r="AC92" s="51"/>
      <c r="AD92" s="51"/>
      <c r="AE92" s="55"/>
      <c r="AF92" s="51"/>
      <c r="AG92" s="51"/>
      <c r="AH92" s="51"/>
      <c r="AI92" s="55"/>
      <c r="AJ92" s="55"/>
      <c r="AK92" s="51"/>
      <c r="AL92" s="51"/>
      <c r="AM92" s="51"/>
    </row>
    <row r="93" spans="1:39" s="29" customFormat="1" ht="12.95" customHeight="1" x14ac:dyDescent="0.2">
      <c r="A93" s="64"/>
      <c r="D93" s="89" t="s">
        <v>241</v>
      </c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51"/>
      <c r="AC93" s="51"/>
      <c r="AD93" s="51"/>
      <c r="AE93" s="55"/>
      <c r="AF93" s="51"/>
      <c r="AG93" s="51"/>
      <c r="AH93" s="51"/>
      <c r="AI93" s="55"/>
      <c r="AJ93" s="55"/>
      <c r="AK93" s="51"/>
      <c r="AL93" s="51"/>
      <c r="AM93" s="51"/>
    </row>
    <row r="94" spans="1:39" s="29" customFormat="1" ht="12.95" customHeight="1" x14ac:dyDescent="0.2">
      <c r="A94" s="64"/>
      <c r="D94" s="89" t="s">
        <v>240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51"/>
      <c r="AC94" s="51"/>
      <c r="AD94" s="51"/>
      <c r="AE94" s="55"/>
      <c r="AF94" s="51"/>
      <c r="AG94" s="51"/>
      <c r="AH94" s="51"/>
      <c r="AI94" s="55"/>
      <c r="AJ94" s="55"/>
      <c r="AK94" s="51"/>
      <c r="AL94" s="51"/>
      <c r="AM94" s="51"/>
    </row>
    <row r="95" spans="1:39" s="29" customFormat="1" ht="12.95" customHeight="1" x14ac:dyDescent="0.2">
      <c r="A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51"/>
      <c r="AC95" s="51"/>
      <c r="AD95" s="51"/>
      <c r="AE95" s="55"/>
      <c r="AF95" s="51"/>
      <c r="AG95" s="51"/>
      <c r="AH95" s="51"/>
      <c r="AI95" s="55"/>
      <c r="AJ95" s="55"/>
      <c r="AK95" s="51"/>
      <c r="AL95" s="51"/>
      <c r="AM95" s="51"/>
    </row>
    <row r="96" spans="1:39" s="29" customFormat="1" ht="12.95" customHeight="1" x14ac:dyDescent="0.2">
      <c r="A96" s="64"/>
      <c r="B96" s="64"/>
      <c r="C96" s="65"/>
      <c r="D96" s="89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51"/>
      <c r="AC96" s="51"/>
      <c r="AD96" s="51"/>
      <c r="AE96" s="55"/>
      <c r="AF96" s="51"/>
      <c r="AG96" s="51"/>
      <c r="AH96" s="51"/>
      <c r="AI96" s="55"/>
      <c r="AJ96" s="55"/>
      <c r="AK96" s="51"/>
      <c r="AL96" s="51"/>
      <c r="AM96" s="51"/>
    </row>
    <row r="97" spans="1:39" s="29" customFormat="1" ht="12.95" customHeight="1" x14ac:dyDescent="0.2">
      <c r="A97" s="64"/>
      <c r="B97" s="64"/>
      <c r="C97" s="65"/>
      <c r="D97" s="89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51"/>
      <c r="AC97" s="51"/>
      <c r="AD97" s="51"/>
      <c r="AE97" s="55"/>
      <c r="AF97" s="51"/>
      <c r="AG97" s="51"/>
      <c r="AH97" s="51"/>
      <c r="AI97" s="55"/>
      <c r="AJ97" s="55"/>
      <c r="AK97" s="51"/>
      <c r="AL97" s="51"/>
      <c r="AM97" s="51"/>
    </row>
    <row r="98" spans="1:39" s="29" customFormat="1" ht="12.95" customHeight="1" x14ac:dyDescent="0.2">
      <c r="A98" s="64"/>
      <c r="B98" s="64"/>
      <c r="C98" s="65"/>
      <c r="D98" s="89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51"/>
      <c r="AC98" s="51"/>
      <c r="AD98" s="51"/>
      <c r="AE98" s="55"/>
      <c r="AF98" s="51"/>
      <c r="AG98" s="51"/>
      <c r="AH98" s="51"/>
      <c r="AI98" s="55"/>
      <c r="AJ98" s="55"/>
      <c r="AK98" s="51"/>
      <c r="AL98" s="51"/>
      <c r="AM98" s="51"/>
    </row>
    <row r="99" spans="1:39" ht="13.15" customHeight="1" x14ac:dyDescent="0.2">
      <c r="A99" s="425" t="s">
        <v>51</v>
      </c>
      <c r="B99" s="425"/>
      <c r="C99" s="425"/>
      <c r="D99" s="425"/>
      <c r="E99" s="436" t="s">
        <v>54</v>
      </c>
      <c r="F99" s="436"/>
      <c r="G99" s="436"/>
      <c r="H99" s="436"/>
      <c r="I99" s="436"/>
      <c r="J99" s="436"/>
      <c r="K99" s="436"/>
      <c r="L99" s="436"/>
      <c r="M99" s="436"/>
      <c r="N99" s="436"/>
      <c r="O99" s="436"/>
      <c r="W99" s="32"/>
      <c r="X99" s="32"/>
      <c r="Y99" s="426" t="s">
        <v>52</v>
      </c>
      <c r="Z99" s="426"/>
      <c r="AA99" s="426"/>
      <c r="AB99" s="426"/>
      <c r="AC99" s="425" t="s">
        <v>53</v>
      </c>
      <c r="AD99" s="425"/>
      <c r="AE99" s="425"/>
      <c r="AF99" s="425"/>
      <c r="AG99" s="425"/>
      <c r="AH99" s="425"/>
      <c r="AI99" s="425"/>
      <c r="AJ99" s="425"/>
      <c r="AK99" s="425"/>
      <c r="AL99" s="425"/>
      <c r="AM99" s="425"/>
    </row>
    <row r="100" spans="1:39" x14ac:dyDescent="0.2">
      <c r="A100" s="425"/>
      <c r="B100" s="425"/>
      <c r="C100" s="425"/>
      <c r="D100" s="425"/>
      <c r="E100" s="436"/>
      <c r="F100" s="436"/>
      <c r="G100" s="436"/>
      <c r="H100" s="436"/>
      <c r="I100" s="436"/>
      <c r="J100" s="436"/>
      <c r="K100" s="436"/>
      <c r="L100" s="436"/>
      <c r="M100" s="436"/>
      <c r="N100" s="436"/>
      <c r="O100" s="436"/>
      <c r="W100" s="32"/>
      <c r="X100" s="32"/>
      <c r="Y100" s="426"/>
      <c r="Z100" s="426"/>
      <c r="AA100" s="426"/>
      <c r="AB100" s="426"/>
      <c r="AC100" s="425"/>
      <c r="AD100" s="425"/>
      <c r="AE100" s="425"/>
      <c r="AF100" s="425"/>
      <c r="AG100" s="425"/>
      <c r="AH100" s="425"/>
      <c r="AI100" s="425"/>
      <c r="AJ100" s="425"/>
      <c r="AK100" s="425"/>
      <c r="AL100" s="425"/>
      <c r="AM100" s="425"/>
    </row>
    <row r="101" spans="1:39" ht="13.15" customHeight="1" x14ac:dyDescent="0.2">
      <c r="A101" s="250" t="s">
        <v>1</v>
      </c>
      <c r="B101" s="250"/>
      <c r="C101" s="250" t="s">
        <v>2</v>
      </c>
      <c r="D101" s="250"/>
      <c r="E101" s="249" t="s">
        <v>47</v>
      </c>
      <c r="F101" s="249"/>
      <c r="G101" s="249"/>
      <c r="H101" s="250" t="s">
        <v>3</v>
      </c>
      <c r="I101" s="250"/>
      <c r="J101" s="243" t="s">
        <v>106</v>
      </c>
      <c r="K101" s="245"/>
      <c r="L101" s="249" t="s">
        <v>55</v>
      </c>
      <c r="M101" s="249"/>
      <c r="N101" s="249" t="s">
        <v>56</v>
      </c>
      <c r="O101" s="249"/>
      <c r="P101" s="125">
        <v>903</v>
      </c>
      <c r="Q101" s="123"/>
      <c r="R101" s="123" t="s">
        <v>150</v>
      </c>
      <c r="S101" s="123"/>
      <c r="T101" s="123"/>
      <c r="U101" s="123"/>
      <c r="V101" s="123"/>
      <c r="W101" s="123"/>
      <c r="X101" s="124"/>
      <c r="Y101" s="249" t="s">
        <v>56</v>
      </c>
      <c r="Z101" s="249"/>
      <c r="AA101" s="249" t="s">
        <v>135</v>
      </c>
      <c r="AB101" s="249"/>
      <c r="AC101" s="243" t="s">
        <v>106</v>
      </c>
      <c r="AD101" s="245"/>
      <c r="AE101" s="239" t="s">
        <v>3</v>
      </c>
      <c r="AF101" s="240"/>
      <c r="AG101" s="249" t="s">
        <v>47</v>
      </c>
      <c r="AH101" s="249"/>
      <c r="AI101" s="249"/>
      <c r="AJ101" s="250" t="s">
        <v>1</v>
      </c>
      <c r="AK101" s="250"/>
      <c r="AL101" s="250" t="s">
        <v>2</v>
      </c>
      <c r="AM101" s="250"/>
    </row>
    <row r="102" spans="1:39" ht="12.75" customHeight="1" x14ac:dyDescent="0.2">
      <c r="A102" s="250"/>
      <c r="B102" s="250"/>
      <c r="C102" s="250"/>
      <c r="D102" s="250"/>
      <c r="E102" s="249"/>
      <c r="F102" s="249"/>
      <c r="G102" s="249"/>
      <c r="H102" s="250"/>
      <c r="I102" s="250"/>
      <c r="J102" s="246"/>
      <c r="K102" s="248"/>
      <c r="L102" s="249"/>
      <c r="M102" s="249"/>
      <c r="N102" s="249"/>
      <c r="O102" s="249"/>
      <c r="P102" s="419" t="s">
        <v>261</v>
      </c>
      <c r="Q102" s="420"/>
      <c r="R102" s="420"/>
      <c r="S102" s="420"/>
      <c r="T102" s="420"/>
      <c r="U102" s="420"/>
      <c r="V102" s="420"/>
      <c r="W102" s="420"/>
      <c r="X102" s="421"/>
      <c r="Y102" s="249"/>
      <c r="Z102" s="249"/>
      <c r="AA102" s="249"/>
      <c r="AB102" s="249"/>
      <c r="AC102" s="246"/>
      <c r="AD102" s="248"/>
      <c r="AE102" s="241"/>
      <c r="AF102" s="242"/>
      <c r="AG102" s="249"/>
      <c r="AH102" s="249"/>
      <c r="AI102" s="249"/>
      <c r="AJ102" s="250"/>
      <c r="AK102" s="250"/>
      <c r="AL102" s="250"/>
      <c r="AM102" s="250"/>
    </row>
    <row r="103" spans="1:39" ht="10.7" customHeight="1" x14ac:dyDescent="0.2">
      <c r="A103" s="115"/>
      <c r="B103" s="115"/>
      <c r="C103" s="115"/>
      <c r="D103" s="115"/>
      <c r="E103" s="140" t="str">
        <f>IF(UPPER(A103)="X",(IF(UPPER(C103)="X","Invalid",N103)),IF(UPPER(C103)="X","0",""))</f>
        <v/>
      </c>
      <c r="F103" s="140"/>
      <c r="G103" s="140"/>
      <c r="H103" s="115"/>
      <c r="I103" s="115"/>
      <c r="J103" s="140" t="str">
        <f>IF(H103= "X", N103,"")</f>
        <v/>
      </c>
      <c r="K103" s="140"/>
      <c r="L103" s="137"/>
      <c r="M103" s="137"/>
      <c r="N103" s="137">
        <v>3</v>
      </c>
      <c r="O103" s="137"/>
      <c r="P103" s="236" t="s">
        <v>152</v>
      </c>
      <c r="Q103" s="238"/>
      <c r="R103" s="238"/>
      <c r="S103" s="238"/>
      <c r="T103" s="238"/>
      <c r="U103" s="238"/>
      <c r="V103" s="238"/>
      <c r="W103" s="238"/>
      <c r="X103" s="237"/>
      <c r="Y103" s="137">
        <v>3</v>
      </c>
      <c r="Z103" s="137"/>
      <c r="AA103" s="137"/>
      <c r="AB103" s="137"/>
      <c r="AC103" s="140" t="str">
        <f>IF(AE103= "X", Y103,"")</f>
        <v/>
      </c>
      <c r="AD103" s="140"/>
      <c r="AE103" s="115"/>
      <c r="AF103" s="115"/>
      <c r="AG103" s="134" t="str">
        <f>IF(UPPER(AJ103)="X",(IF(UPPER(AL103)="X","Invalid",Y103)),IF(UPPER(AL103)="X","0",""))</f>
        <v/>
      </c>
      <c r="AH103" s="135"/>
      <c r="AI103" s="136"/>
      <c r="AJ103" s="115"/>
      <c r="AK103" s="115"/>
      <c r="AL103" s="115"/>
      <c r="AM103" s="115"/>
    </row>
    <row r="104" spans="1:39" ht="10.7" customHeight="1" x14ac:dyDescent="0.2">
      <c r="A104" s="138"/>
      <c r="B104" s="139"/>
      <c r="C104" s="138"/>
      <c r="D104" s="139"/>
      <c r="E104" s="140" t="str">
        <f t="shared" ref="E104:E110" si="4">IF(UPPER(A104)="X",(IF(UPPER(C104)="X","Invalid",N104)),IF(UPPER(C104)="X","0",""))</f>
        <v/>
      </c>
      <c r="F104" s="140"/>
      <c r="G104" s="140"/>
      <c r="H104" s="115"/>
      <c r="I104" s="115"/>
      <c r="J104" s="140" t="str">
        <f>IF(H104= "X", N104,"")</f>
        <v/>
      </c>
      <c r="K104" s="140"/>
      <c r="L104" s="137"/>
      <c r="M104" s="137"/>
      <c r="N104" s="137">
        <v>1</v>
      </c>
      <c r="O104" s="137"/>
      <c r="P104" s="137" t="s">
        <v>153</v>
      </c>
      <c r="Q104" s="137"/>
      <c r="R104" s="137"/>
      <c r="S104" s="137"/>
      <c r="T104" s="137"/>
      <c r="U104" s="137"/>
      <c r="V104" s="137"/>
      <c r="W104" s="137"/>
      <c r="X104" s="137"/>
      <c r="Y104" s="137">
        <v>1</v>
      </c>
      <c r="Z104" s="137"/>
      <c r="AA104" s="137"/>
      <c r="AB104" s="137"/>
      <c r="AC104" s="140" t="str">
        <f t="shared" ref="AC104:AC107" si="5">IF(AE104= "X", Y104,"")</f>
        <v/>
      </c>
      <c r="AD104" s="140"/>
      <c r="AE104" s="138"/>
      <c r="AF104" s="139"/>
      <c r="AG104" s="134" t="str">
        <f>IF(UPPER(AJ104)="X",(IF(UPPER(AL104)="X","Invalid",Y104)),IF(UPPER(AL104)="X","0",""))</f>
        <v/>
      </c>
      <c r="AH104" s="135"/>
      <c r="AI104" s="136"/>
      <c r="AJ104" s="138"/>
      <c r="AK104" s="139"/>
      <c r="AL104" s="138"/>
      <c r="AM104" s="139"/>
    </row>
    <row r="105" spans="1:39" ht="10.7" customHeight="1" x14ac:dyDescent="0.2">
      <c r="A105" s="138"/>
      <c r="B105" s="139"/>
      <c r="C105" s="138"/>
      <c r="D105" s="139"/>
      <c r="E105" s="140" t="str">
        <f t="shared" si="4"/>
        <v/>
      </c>
      <c r="F105" s="140"/>
      <c r="G105" s="140"/>
      <c r="H105" s="115"/>
      <c r="I105" s="115"/>
      <c r="J105" s="140" t="str">
        <f t="shared" ref="J105:J107" si="6">IF(H105= "X", N105,"")</f>
        <v/>
      </c>
      <c r="K105" s="140"/>
      <c r="L105" s="137"/>
      <c r="M105" s="137"/>
      <c r="N105" s="137">
        <v>2</v>
      </c>
      <c r="O105" s="137"/>
      <c r="P105" s="137" t="s">
        <v>185</v>
      </c>
      <c r="Q105" s="137"/>
      <c r="R105" s="137"/>
      <c r="S105" s="137"/>
      <c r="T105" s="137"/>
      <c r="U105" s="137"/>
      <c r="V105" s="137"/>
      <c r="W105" s="137"/>
      <c r="X105" s="137"/>
      <c r="Y105" s="137">
        <v>2</v>
      </c>
      <c r="Z105" s="137"/>
      <c r="AA105" s="137"/>
      <c r="AB105" s="137"/>
      <c r="AC105" s="140" t="str">
        <f t="shared" si="5"/>
        <v/>
      </c>
      <c r="AD105" s="140"/>
      <c r="AE105" s="138"/>
      <c r="AF105" s="139"/>
      <c r="AG105" s="134" t="str">
        <f t="shared" ref="AG105:AG107" si="7">IF(UPPER(AJ105)="X",(IF(UPPER(AL105)="X","Invalid",Y105)),IF(UPPER(AL105)="X","0",""))</f>
        <v/>
      </c>
      <c r="AH105" s="135"/>
      <c r="AI105" s="136"/>
      <c r="AJ105" s="138"/>
      <c r="AK105" s="139"/>
      <c r="AL105" s="138"/>
      <c r="AM105" s="139"/>
    </row>
    <row r="106" spans="1:39" ht="10.7" customHeight="1" x14ac:dyDescent="0.2">
      <c r="A106" s="138"/>
      <c r="B106" s="139"/>
      <c r="C106" s="138"/>
      <c r="D106" s="139"/>
      <c r="E106" s="140" t="str">
        <f t="shared" si="4"/>
        <v/>
      </c>
      <c r="F106" s="140"/>
      <c r="G106" s="140"/>
      <c r="H106" s="115"/>
      <c r="I106" s="115"/>
      <c r="J106" s="140" t="str">
        <f t="shared" si="6"/>
        <v/>
      </c>
      <c r="K106" s="140"/>
      <c r="L106" s="137"/>
      <c r="M106" s="137"/>
      <c r="N106" s="137">
        <v>3</v>
      </c>
      <c r="O106" s="137"/>
      <c r="P106" s="137" t="s">
        <v>186</v>
      </c>
      <c r="Q106" s="137"/>
      <c r="R106" s="137"/>
      <c r="S106" s="137"/>
      <c r="T106" s="137"/>
      <c r="U106" s="137"/>
      <c r="V106" s="137"/>
      <c r="W106" s="137"/>
      <c r="X106" s="137"/>
      <c r="Y106" s="137">
        <v>3</v>
      </c>
      <c r="Z106" s="137"/>
      <c r="AA106" s="137"/>
      <c r="AB106" s="137"/>
      <c r="AC106" s="140" t="str">
        <f t="shared" si="5"/>
        <v/>
      </c>
      <c r="AD106" s="140"/>
      <c r="AE106" s="138"/>
      <c r="AF106" s="139"/>
      <c r="AG106" s="134" t="str">
        <f t="shared" si="7"/>
        <v/>
      </c>
      <c r="AH106" s="135"/>
      <c r="AI106" s="136"/>
      <c r="AJ106" s="138"/>
      <c r="AK106" s="139"/>
      <c r="AL106" s="138"/>
      <c r="AM106" s="139"/>
    </row>
    <row r="107" spans="1:39" ht="10.7" customHeight="1" x14ac:dyDescent="0.2">
      <c r="A107" s="138"/>
      <c r="B107" s="139"/>
      <c r="C107" s="138"/>
      <c r="D107" s="139"/>
      <c r="E107" s="140" t="str">
        <f t="shared" si="4"/>
        <v/>
      </c>
      <c r="F107" s="140"/>
      <c r="G107" s="140"/>
      <c r="H107" s="115"/>
      <c r="I107" s="115"/>
      <c r="J107" s="140" t="str">
        <f t="shared" si="6"/>
        <v/>
      </c>
      <c r="K107" s="140"/>
      <c r="L107" s="137" t="s">
        <v>151</v>
      </c>
      <c r="M107" s="137"/>
      <c r="N107" s="137">
        <v>3</v>
      </c>
      <c r="O107" s="137"/>
      <c r="P107" s="137" t="s">
        <v>187</v>
      </c>
      <c r="Q107" s="137"/>
      <c r="R107" s="137"/>
      <c r="S107" s="137"/>
      <c r="T107" s="137"/>
      <c r="U107" s="137"/>
      <c r="V107" s="137"/>
      <c r="W107" s="137"/>
      <c r="X107" s="137"/>
      <c r="Y107" s="137">
        <v>3</v>
      </c>
      <c r="Z107" s="137"/>
      <c r="AA107" s="137"/>
      <c r="AB107" s="137"/>
      <c r="AC107" s="140" t="str">
        <f t="shared" si="5"/>
        <v/>
      </c>
      <c r="AD107" s="140"/>
      <c r="AE107" s="138"/>
      <c r="AF107" s="139"/>
      <c r="AG107" s="134" t="str">
        <f t="shared" si="7"/>
        <v/>
      </c>
      <c r="AH107" s="135"/>
      <c r="AI107" s="136"/>
      <c r="AJ107" s="138"/>
      <c r="AK107" s="139"/>
      <c r="AL107" s="138"/>
      <c r="AM107" s="139"/>
    </row>
    <row r="108" spans="1:39" ht="10.7" customHeight="1" x14ac:dyDescent="0.2">
      <c r="A108" s="115"/>
      <c r="B108" s="115"/>
      <c r="C108" s="115"/>
      <c r="D108" s="115"/>
      <c r="E108" s="140" t="str">
        <f t="shared" si="4"/>
        <v/>
      </c>
      <c r="F108" s="140"/>
      <c r="G108" s="140"/>
      <c r="H108" s="115"/>
      <c r="I108" s="115"/>
      <c r="J108" s="140" t="str">
        <f>IF(H108= "X", N108,"")</f>
        <v/>
      </c>
      <c r="K108" s="140"/>
      <c r="L108" s="137"/>
      <c r="M108" s="137"/>
      <c r="N108" s="137">
        <v>2</v>
      </c>
      <c r="O108" s="137"/>
      <c r="P108" s="137" t="s">
        <v>188</v>
      </c>
      <c r="Q108" s="137"/>
      <c r="R108" s="137"/>
      <c r="S108" s="137"/>
      <c r="T108" s="137"/>
      <c r="U108" s="137"/>
      <c r="V108" s="137"/>
      <c r="W108" s="137"/>
      <c r="X108" s="137"/>
      <c r="Y108" s="137">
        <v>2</v>
      </c>
      <c r="Z108" s="137"/>
      <c r="AA108" s="137"/>
      <c r="AB108" s="137"/>
      <c r="AC108" s="140" t="str">
        <f>IF(AE108= "X", Y108,"")</f>
        <v/>
      </c>
      <c r="AD108" s="140"/>
      <c r="AE108" s="115"/>
      <c r="AF108" s="115"/>
      <c r="AG108" s="134" t="str">
        <f>IF(UPPER(AJ108)="X",(IF(UPPER(AL108)="X","Invalid",Y108)),IF(UPPER(AL108)="X","0",""))</f>
        <v/>
      </c>
      <c r="AH108" s="135"/>
      <c r="AI108" s="136"/>
      <c r="AJ108" s="115"/>
      <c r="AK108" s="115"/>
      <c r="AL108" s="115"/>
      <c r="AM108" s="115"/>
    </row>
    <row r="109" spans="1:39" ht="10.7" customHeight="1" x14ac:dyDescent="0.2">
      <c r="A109" s="115"/>
      <c r="B109" s="115"/>
      <c r="C109" s="115"/>
      <c r="D109" s="115"/>
      <c r="E109" s="140" t="str">
        <f t="shared" si="4"/>
        <v/>
      </c>
      <c r="F109" s="140"/>
      <c r="G109" s="140"/>
      <c r="H109" s="115"/>
      <c r="I109" s="115"/>
      <c r="J109" s="140" t="str">
        <f>IF(H109= "X", N109,"")</f>
        <v/>
      </c>
      <c r="K109" s="140"/>
      <c r="L109" s="137"/>
      <c r="M109" s="137"/>
      <c r="N109" s="137">
        <v>2</v>
      </c>
      <c r="O109" s="137"/>
      <c r="P109" s="137" t="s">
        <v>189</v>
      </c>
      <c r="Q109" s="137"/>
      <c r="R109" s="137"/>
      <c r="S109" s="137"/>
      <c r="T109" s="137"/>
      <c r="U109" s="137"/>
      <c r="V109" s="137"/>
      <c r="W109" s="137"/>
      <c r="X109" s="137"/>
      <c r="Y109" s="137">
        <v>2</v>
      </c>
      <c r="Z109" s="137"/>
      <c r="AA109" s="137"/>
      <c r="AB109" s="137"/>
      <c r="AC109" s="140" t="str">
        <f>IF(AE109= "X", Y109,"")</f>
        <v/>
      </c>
      <c r="AD109" s="140"/>
      <c r="AE109" s="115"/>
      <c r="AF109" s="115"/>
      <c r="AG109" s="134" t="str">
        <f>IF(UPPER(AJ109)="X",(IF(UPPER(AL109)="X","Invalid",Y109)),IF(UPPER(AL109)="X","0",""))</f>
        <v/>
      </c>
      <c r="AH109" s="135"/>
      <c r="AI109" s="136"/>
      <c r="AJ109" s="115"/>
      <c r="AK109" s="115"/>
      <c r="AL109" s="115"/>
      <c r="AM109" s="115"/>
    </row>
    <row r="110" spans="1:39" ht="10.7" customHeight="1" x14ac:dyDescent="0.2">
      <c r="A110" s="115"/>
      <c r="B110" s="115"/>
      <c r="C110" s="115"/>
      <c r="D110" s="115"/>
      <c r="E110" s="140" t="str">
        <f t="shared" si="4"/>
        <v/>
      </c>
      <c r="F110" s="140"/>
      <c r="G110" s="140"/>
      <c r="H110" s="115"/>
      <c r="I110" s="115"/>
      <c r="J110" s="140" t="str">
        <f t="shared" ref="J110" si="8">IF(H110= "X", N110,"")</f>
        <v/>
      </c>
      <c r="K110" s="140"/>
      <c r="L110" s="137"/>
      <c r="M110" s="137"/>
      <c r="N110" s="137">
        <v>2</v>
      </c>
      <c r="O110" s="137"/>
      <c r="P110" s="137" t="s">
        <v>190</v>
      </c>
      <c r="Q110" s="137"/>
      <c r="R110" s="137"/>
      <c r="S110" s="137"/>
      <c r="T110" s="137"/>
      <c r="U110" s="137"/>
      <c r="V110" s="137"/>
      <c r="W110" s="137"/>
      <c r="X110" s="137"/>
      <c r="Y110" s="137">
        <v>2</v>
      </c>
      <c r="Z110" s="137"/>
      <c r="AA110" s="137"/>
      <c r="AB110" s="137"/>
      <c r="AC110" s="140" t="str">
        <f t="shared" ref="AC110" si="9">IF(AE110= "X", Y110,"")</f>
        <v/>
      </c>
      <c r="AD110" s="140"/>
      <c r="AE110" s="115"/>
      <c r="AF110" s="115"/>
      <c r="AG110" s="134" t="str">
        <f t="shared" ref="AG110" si="10">IF(UPPER(AJ110)="X",(IF(UPPER(AL110)="X","Invalid",Y110)),IF(UPPER(AL110)="X","0",""))</f>
        <v/>
      </c>
      <c r="AH110" s="135"/>
      <c r="AI110" s="136"/>
      <c r="AJ110" s="115"/>
      <c r="AK110" s="115"/>
      <c r="AL110" s="115"/>
      <c r="AM110" s="115"/>
    </row>
    <row r="111" spans="1:39" ht="12.75" customHeight="1" x14ac:dyDescent="0.2">
      <c r="A111" s="250" t="s">
        <v>1</v>
      </c>
      <c r="B111" s="250"/>
      <c r="C111" s="250" t="s">
        <v>2</v>
      </c>
      <c r="D111" s="250"/>
      <c r="E111" s="249" t="s">
        <v>47</v>
      </c>
      <c r="F111" s="249"/>
      <c r="G111" s="249"/>
      <c r="H111" s="250" t="s">
        <v>3</v>
      </c>
      <c r="I111" s="250"/>
      <c r="J111" s="243" t="s">
        <v>106</v>
      </c>
      <c r="K111" s="245"/>
      <c r="L111" s="249" t="s">
        <v>55</v>
      </c>
      <c r="M111" s="249"/>
      <c r="N111" s="249" t="s">
        <v>56</v>
      </c>
      <c r="O111" s="249"/>
      <c r="P111" s="125">
        <v>905</v>
      </c>
      <c r="Q111" s="123"/>
      <c r="R111" s="123" t="s">
        <v>221</v>
      </c>
      <c r="S111" s="123"/>
      <c r="T111" s="123"/>
      <c r="U111" s="123"/>
      <c r="V111" s="123"/>
      <c r="W111" s="123"/>
      <c r="X111" s="124"/>
      <c r="Y111" s="249" t="s">
        <v>56</v>
      </c>
      <c r="Z111" s="249"/>
      <c r="AA111" s="249" t="s">
        <v>135</v>
      </c>
      <c r="AB111" s="249"/>
      <c r="AC111" s="243" t="s">
        <v>106</v>
      </c>
      <c r="AD111" s="245"/>
      <c r="AE111" s="239" t="s">
        <v>3</v>
      </c>
      <c r="AF111" s="240"/>
      <c r="AG111" s="249" t="s">
        <v>47</v>
      </c>
      <c r="AH111" s="249"/>
      <c r="AI111" s="249"/>
      <c r="AJ111" s="250" t="s">
        <v>1</v>
      </c>
      <c r="AK111" s="250"/>
      <c r="AL111" s="250" t="s">
        <v>2</v>
      </c>
      <c r="AM111" s="250"/>
    </row>
    <row r="112" spans="1:39" ht="12.75" customHeight="1" x14ac:dyDescent="0.2">
      <c r="A112" s="250"/>
      <c r="B112" s="250"/>
      <c r="C112" s="250"/>
      <c r="D112" s="250"/>
      <c r="E112" s="249"/>
      <c r="F112" s="249"/>
      <c r="G112" s="249"/>
      <c r="H112" s="250"/>
      <c r="I112" s="250"/>
      <c r="J112" s="246"/>
      <c r="K112" s="248"/>
      <c r="L112" s="249"/>
      <c r="M112" s="249"/>
      <c r="N112" s="249"/>
      <c r="O112" s="249"/>
      <c r="P112" s="419" t="s">
        <v>262</v>
      </c>
      <c r="Q112" s="420"/>
      <c r="R112" s="420"/>
      <c r="S112" s="420"/>
      <c r="T112" s="420"/>
      <c r="U112" s="420"/>
      <c r="V112" s="420"/>
      <c r="W112" s="420"/>
      <c r="X112" s="421"/>
      <c r="Y112" s="249"/>
      <c r="Z112" s="249"/>
      <c r="AA112" s="249"/>
      <c r="AB112" s="249"/>
      <c r="AC112" s="246"/>
      <c r="AD112" s="248"/>
      <c r="AE112" s="241"/>
      <c r="AF112" s="242"/>
      <c r="AG112" s="249"/>
      <c r="AH112" s="249"/>
      <c r="AI112" s="249"/>
      <c r="AJ112" s="250"/>
      <c r="AK112" s="250"/>
      <c r="AL112" s="250"/>
      <c r="AM112" s="250"/>
    </row>
    <row r="113" spans="1:39" ht="10.7" customHeight="1" x14ac:dyDescent="0.2">
      <c r="A113" s="138"/>
      <c r="B113" s="139"/>
      <c r="C113" s="138"/>
      <c r="D113" s="139"/>
      <c r="E113" s="140" t="str">
        <f>IF(UPPER(A113)="X",(IF(UPPER(C113)="X","Invalid",N113)),IF(UPPER(C113)="X","0",""))</f>
        <v/>
      </c>
      <c r="F113" s="140"/>
      <c r="G113" s="140"/>
      <c r="H113" s="115"/>
      <c r="I113" s="115"/>
      <c r="J113" s="140" t="str">
        <f>IF(H113= "X", N113,"")</f>
        <v/>
      </c>
      <c r="K113" s="140"/>
      <c r="L113" s="137" t="s">
        <v>61</v>
      </c>
      <c r="M113" s="137"/>
      <c r="N113" s="137">
        <v>2</v>
      </c>
      <c r="O113" s="137"/>
      <c r="P113" s="137" t="s">
        <v>176</v>
      </c>
      <c r="Q113" s="137"/>
      <c r="R113" s="137"/>
      <c r="S113" s="137"/>
      <c r="T113" s="137"/>
      <c r="U113" s="137"/>
      <c r="V113" s="137"/>
      <c r="W113" s="137"/>
      <c r="X113" s="137"/>
      <c r="Y113" s="137">
        <v>2</v>
      </c>
      <c r="Z113" s="137"/>
      <c r="AA113" s="137"/>
      <c r="AB113" s="137"/>
      <c r="AC113" s="140" t="str">
        <f t="shared" ref="AC113:AC117" si="11">IF(AE113= "X", Y113,"")</f>
        <v/>
      </c>
      <c r="AD113" s="140"/>
      <c r="AE113" s="138"/>
      <c r="AF113" s="139"/>
      <c r="AG113" s="134" t="str">
        <f>IF(UPPER(AJ113)="X",(IF(UPPER(AL113)="X","Invalid",Y113)),IF(UPPER(AL113)="X","0",""))</f>
        <v/>
      </c>
      <c r="AH113" s="135"/>
      <c r="AI113" s="136"/>
      <c r="AJ113" s="138"/>
      <c r="AK113" s="139"/>
      <c r="AL113" s="138"/>
      <c r="AM113" s="139"/>
    </row>
    <row r="114" spans="1:39" ht="10.7" customHeight="1" x14ac:dyDescent="0.2">
      <c r="A114" s="115"/>
      <c r="B114" s="115"/>
      <c r="C114" s="115"/>
      <c r="D114" s="115"/>
      <c r="E114" s="140" t="str">
        <f>IF(UPPER(A114)="X",(IF(UPPER(C114)="X","Invalid",N114)),IF(UPPER(C114)="X","0",""))</f>
        <v/>
      </c>
      <c r="F114" s="140"/>
      <c r="G114" s="140"/>
      <c r="H114" s="115"/>
      <c r="I114" s="115"/>
      <c r="J114" s="140" t="str">
        <f>IF(H114= "X", N114,"")</f>
        <v/>
      </c>
      <c r="K114" s="140"/>
      <c r="L114" s="137" t="s">
        <v>62</v>
      </c>
      <c r="M114" s="137"/>
      <c r="N114" s="137">
        <v>2</v>
      </c>
      <c r="O114" s="137"/>
      <c r="P114" s="137" t="s">
        <v>57</v>
      </c>
      <c r="Q114" s="137"/>
      <c r="R114" s="137"/>
      <c r="S114" s="137"/>
      <c r="T114" s="137"/>
      <c r="U114" s="137"/>
      <c r="V114" s="137"/>
      <c r="W114" s="137"/>
      <c r="X114" s="137"/>
      <c r="Y114" s="137">
        <v>2</v>
      </c>
      <c r="Z114" s="137"/>
      <c r="AA114" s="137" t="s">
        <v>141</v>
      </c>
      <c r="AB114" s="137"/>
      <c r="AC114" s="140" t="str">
        <f>IF(AE114= "X", Y114,"")</f>
        <v/>
      </c>
      <c r="AD114" s="140"/>
      <c r="AE114" s="115"/>
      <c r="AF114" s="115"/>
      <c r="AG114" s="134" t="str">
        <f>IF(UPPER(AJ114)="X",(IF(UPPER(AL114)="X","Invalid",Y114)),IF(UPPER(AL114)="X","0",""))</f>
        <v/>
      </c>
      <c r="AH114" s="135"/>
      <c r="AI114" s="136"/>
      <c r="AJ114" s="115"/>
      <c r="AK114" s="115"/>
      <c r="AL114" s="115"/>
      <c r="AM114" s="115"/>
    </row>
    <row r="115" spans="1:39" ht="10.7" customHeight="1" x14ac:dyDescent="0.2">
      <c r="A115" s="115"/>
      <c r="B115" s="115"/>
      <c r="C115" s="115"/>
      <c r="D115" s="115"/>
      <c r="E115" s="140" t="str">
        <f>IF(UPPER(A115)="X",(IF(UPPER(C115)="X","Invalid",N115)),IF(UPPER(C115)="X","0",""))</f>
        <v/>
      </c>
      <c r="F115" s="140"/>
      <c r="G115" s="140"/>
      <c r="H115" s="115"/>
      <c r="I115" s="115"/>
      <c r="J115" s="140" t="str">
        <f>IF(H115= "X", N115,"")</f>
        <v/>
      </c>
      <c r="K115" s="140"/>
      <c r="L115" s="137" t="s">
        <v>143</v>
      </c>
      <c r="M115" s="137"/>
      <c r="N115" s="137">
        <v>3</v>
      </c>
      <c r="O115" s="137"/>
      <c r="P115" s="137" t="s">
        <v>6</v>
      </c>
      <c r="Q115" s="137"/>
      <c r="R115" s="137"/>
      <c r="S115" s="137"/>
      <c r="T115" s="137"/>
      <c r="U115" s="137"/>
      <c r="V115" s="137"/>
      <c r="W115" s="137"/>
      <c r="X115" s="137"/>
      <c r="Y115" s="137">
        <v>3</v>
      </c>
      <c r="Z115" s="137"/>
      <c r="AA115" s="137"/>
      <c r="AB115" s="137"/>
      <c r="AC115" s="140" t="str">
        <f>IF(AE115= "X", Y115,"")</f>
        <v/>
      </c>
      <c r="AD115" s="140"/>
      <c r="AE115" s="115"/>
      <c r="AF115" s="115"/>
      <c r="AG115" s="134" t="str">
        <f>IF(UPPER(AJ115)="X",(IF(UPPER(AL115)="X","Invalid",Y115)),IF(UPPER(AL115)="X","0",""))</f>
        <v/>
      </c>
      <c r="AH115" s="135"/>
      <c r="AI115" s="136"/>
      <c r="AJ115" s="115"/>
      <c r="AK115" s="115"/>
      <c r="AL115" s="115"/>
      <c r="AM115" s="115"/>
    </row>
    <row r="116" spans="1:39" ht="10.7" customHeight="1" x14ac:dyDescent="0.2">
      <c r="A116" s="115"/>
      <c r="B116" s="115"/>
      <c r="C116" s="115"/>
      <c r="D116" s="115"/>
      <c r="E116" s="140" t="str">
        <f t="shared" ref="E116:E117" si="12">IF(UPPER(A116)="X",(IF(UPPER(C116)="X","Invalid",N116)),IF(UPPER(C116)="X","0",""))</f>
        <v/>
      </c>
      <c r="F116" s="140"/>
      <c r="G116" s="140"/>
      <c r="H116" s="115"/>
      <c r="I116" s="115"/>
      <c r="J116" s="140" t="str">
        <f t="shared" ref="J116:J117" si="13">IF(H116= "X", N116,"")</f>
        <v/>
      </c>
      <c r="K116" s="140"/>
      <c r="L116" s="236" t="s">
        <v>75</v>
      </c>
      <c r="M116" s="237"/>
      <c r="N116" s="137">
        <v>2</v>
      </c>
      <c r="O116" s="137"/>
      <c r="P116" s="236" t="s">
        <v>130</v>
      </c>
      <c r="Q116" s="238"/>
      <c r="R116" s="238"/>
      <c r="S116" s="238"/>
      <c r="T116" s="238"/>
      <c r="U116" s="238"/>
      <c r="V116" s="238"/>
      <c r="W116" s="238"/>
      <c r="X116" s="237"/>
      <c r="Y116" s="236">
        <v>2</v>
      </c>
      <c r="Z116" s="237"/>
      <c r="AA116" s="137" t="s">
        <v>133</v>
      </c>
      <c r="AB116" s="137"/>
      <c r="AC116" s="140" t="str">
        <f t="shared" ref="AC116" si="14">IF(AE116= "X", Y116,"")</f>
        <v/>
      </c>
      <c r="AD116" s="140"/>
      <c r="AE116" s="115"/>
      <c r="AF116" s="115"/>
      <c r="AG116" s="134" t="str">
        <f>IF(UPPER(AJ116)="X",(IF(UPPER(AL116)="X","Invalid",Y116)),IF(UPPER(AL116)="X","0",""))</f>
        <v/>
      </c>
      <c r="AH116" s="135"/>
      <c r="AI116" s="136"/>
      <c r="AJ116" s="115"/>
      <c r="AK116" s="115"/>
      <c r="AL116" s="115"/>
      <c r="AM116" s="115"/>
    </row>
    <row r="117" spans="1:39" ht="10.7" customHeight="1" x14ac:dyDescent="0.2">
      <c r="A117" s="115"/>
      <c r="B117" s="115"/>
      <c r="C117" s="115"/>
      <c r="D117" s="115"/>
      <c r="E117" s="140" t="str">
        <f t="shared" si="12"/>
        <v/>
      </c>
      <c r="F117" s="140"/>
      <c r="G117" s="140"/>
      <c r="H117" s="115"/>
      <c r="I117" s="115"/>
      <c r="J117" s="140" t="str">
        <f t="shared" si="13"/>
        <v/>
      </c>
      <c r="K117" s="140"/>
      <c r="L117" s="137"/>
      <c r="M117" s="137"/>
      <c r="N117" s="137">
        <v>1</v>
      </c>
      <c r="O117" s="137"/>
      <c r="P117" s="137" t="s">
        <v>58</v>
      </c>
      <c r="Q117" s="137"/>
      <c r="R117" s="137"/>
      <c r="S117" s="137"/>
      <c r="T117" s="137"/>
      <c r="U117" s="137"/>
      <c r="V117" s="137"/>
      <c r="W117" s="137"/>
      <c r="X117" s="137"/>
      <c r="Y117" s="137">
        <v>1</v>
      </c>
      <c r="Z117" s="137"/>
      <c r="AA117" s="137"/>
      <c r="AB117" s="137"/>
      <c r="AC117" s="140" t="str">
        <f t="shared" si="11"/>
        <v/>
      </c>
      <c r="AD117" s="140"/>
      <c r="AE117" s="115"/>
      <c r="AF117" s="115"/>
      <c r="AG117" s="134" t="str">
        <f>IF(UPPER(AJ117)="X",(IF(UPPER(AL117)="X","Invalid",Y117)),IF(UPPER(AL117)="X","0",""))</f>
        <v/>
      </c>
      <c r="AH117" s="135"/>
      <c r="AI117" s="136"/>
      <c r="AJ117" s="115"/>
      <c r="AK117" s="115"/>
      <c r="AL117" s="115"/>
      <c r="AM117" s="115"/>
    </row>
    <row r="118" spans="1:39" ht="12.75" customHeight="1" x14ac:dyDescent="0.2">
      <c r="A118" s="239" t="s">
        <v>1</v>
      </c>
      <c r="B118" s="240"/>
      <c r="C118" s="239" t="s">
        <v>2</v>
      </c>
      <c r="D118" s="240"/>
      <c r="E118" s="243" t="s">
        <v>47</v>
      </c>
      <c r="F118" s="244"/>
      <c r="G118" s="245"/>
      <c r="H118" s="239" t="s">
        <v>3</v>
      </c>
      <c r="I118" s="240"/>
      <c r="J118" s="243" t="s">
        <v>106</v>
      </c>
      <c r="K118" s="245"/>
      <c r="L118" s="243" t="s">
        <v>55</v>
      </c>
      <c r="M118" s="245"/>
      <c r="N118" s="243" t="s">
        <v>56</v>
      </c>
      <c r="O118" s="245"/>
      <c r="P118" s="125">
        <v>906</v>
      </c>
      <c r="Q118" s="123"/>
      <c r="R118" s="123" t="s">
        <v>5</v>
      </c>
      <c r="S118" s="123"/>
      <c r="T118" s="123"/>
      <c r="U118" s="123"/>
      <c r="V118" s="123"/>
      <c r="W118" s="123"/>
      <c r="X118" s="124"/>
      <c r="Y118" s="243" t="s">
        <v>56</v>
      </c>
      <c r="Z118" s="245"/>
      <c r="AA118" s="249" t="s">
        <v>135</v>
      </c>
      <c r="AB118" s="249"/>
      <c r="AC118" s="243" t="s">
        <v>106</v>
      </c>
      <c r="AD118" s="245"/>
      <c r="AE118" s="239" t="s">
        <v>3</v>
      </c>
      <c r="AF118" s="240"/>
      <c r="AG118" s="243" t="s">
        <v>47</v>
      </c>
      <c r="AH118" s="244"/>
      <c r="AI118" s="245"/>
      <c r="AJ118" s="239" t="s">
        <v>1</v>
      </c>
      <c r="AK118" s="240"/>
      <c r="AL118" s="239" t="s">
        <v>2</v>
      </c>
      <c r="AM118" s="240"/>
    </row>
    <row r="119" spans="1:39" ht="12.75" customHeight="1" x14ac:dyDescent="0.2">
      <c r="A119" s="241"/>
      <c r="B119" s="242"/>
      <c r="C119" s="241"/>
      <c r="D119" s="242"/>
      <c r="E119" s="246"/>
      <c r="F119" s="247"/>
      <c r="G119" s="248"/>
      <c r="H119" s="241"/>
      <c r="I119" s="242"/>
      <c r="J119" s="246"/>
      <c r="K119" s="248"/>
      <c r="L119" s="246"/>
      <c r="M119" s="248"/>
      <c r="N119" s="246"/>
      <c r="O119" s="248"/>
      <c r="P119" s="419" t="s">
        <v>262</v>
      </c>
      <c r="Q119" s="420"/>
      <c r="R119" s="420"/>
      <c r="S119" s="420"/>
      <c r="T119" s="420"/>
      <c r="U119" s="420"/>
      <c r="V119" s="420"/>
      <c r="W119" s="420"/>
      <c r="X119" s="421"/>
      <c r="Y119" s="246"/>
      <c r="Z119" s="248"/>
      <c r="AA119" s="249"/>
      <c r="AB119" s="249"/>
      <c r="AC119" s="246"/>
      <c r="AD119" s="248"/>
      <c r="AE119" s="241"/>
      <c r="AF119" s="242"/>
      <c r="AG119" s="246"/>
      <c r="AH119" s="247"/>
      <c r="AI119" s="248"/>
      <c r="AJ119" s="241"/>
      <c r="AK119" s="242"/>
      <c r="AL119" s="241"/>
      <c r="AM119" s="242"/>
    </row>
    <row r="120" spans="1:39" ht="10.7" customHeight="1" x14ac:dyDescent="0.2">
      <c r="A120" s="115"/>
      <c r="B120" s="115"/>
      <c r="C120" s="115"/>
      <c r="D120" s="115"/>
      <c r="E120" s="140" t="str">
        <f t="shared" ref="E120:E125" si="15">IF(UPPER(A120)="X",(IF(UPPER(C120)="X","Invalid",N120)),IF(UPPER(C120)="X","0",""))</f>
        <v/>
      </c>
      <c r="F120" s="140"/>
      <c r="G120" s="140"/>
      <c r="H120" s="115"/>
      <c r="I120" s="115"/>
      <c r="J120" s="140" t="str">
        <f t="shared" ref="J120:J125" si="16">IF(H120= "X", N120,"")</f>
        <v/>
      </c>
      <c r="K120" s="140"/>
      <c r="L120" s="137" t="s">
        <v>63</v>
      </c>
      <c r="M120" s="137"/>
      <c r="N120" s="137">
        <v>2</v>
      </c>
      <c r="O120" s="137"/>
      <c r="P120" s="137" t="s">
        <v>59</v>
      </c>
      <c r="Q120" s="137"/>
      <c r="R120" s="137"/>
      <c r="S120" s="137"/>
      <c r="T120" s="137"/>
      <c r="U120" s="137"/>
      <c r="V120" s="137"/>
      <c r="W120" s="137"/>
      <c r="X120" s="137"/>
      <c r="Y120" s="137">
        <v>2</v>
      </c>
      <c r="Z120" s="137"/>
      <c r="AA120" s="137" t="s">
        <v>138</v>
      </c>
      <c r="AB120" s="137"/>
      <c r="AC120" s="140" t="str">
        <f t="shared" ref="AC120:AC125" si="17">IF(AE120= "X", Y120,"")</f>
        <v/>
      </c>
      <c r="AD120" s="140"/>
      <c r="AE120" s="115"/>
      <c r="AF120" s="115"/>
      <c r="AG120" s="134" t="str">
        <f t="shared" ref="AG120:AG125" si="18">IF(UPPER(AJ120)="X",(IF(UPPER(AL120)="X","Invalid",Y120)),IF(UPPER(AL120)="X","0",""))</f>
        <v/>
      </c>
      <c r="AH120" s="135"/>
      <c r="AI120" s="136"/>
      <c r="AJ120" s="115"/>
      <c r="AK120" s="115"/>
      <c r="AL120" s="115"/>
      <c r="AM120" s="115"/>
    </row>
    <row r="121" spans="1:39" ht="10.7" customHeight="1" x14ac:dyDescent="0.2">
      <c r="A121" s="138"/>
      <c r="B121" s="139"/>
      <c r="C121" s="138"/>
      <c r="D121" s="139"/>
      <c r="E121" s="140" t="str">
        <f t="shared" si="15"/>
        <v/>
      </c>
      <c r="F121" s="140"/>
      <c r="G121" s="140"/>
      <c r="H121" s="115"/>
      <c r="I121" s="115"/>
      <c r="J121" s="140" t="str">
        <f t="shared" si="16"/>
        <v/>
      </c>
      <c r="K121" s="140"/>
      <c r="L121" s="137"/>
      <c r="M121" s="137"/>
      <c r="N121" s="137">
        <v>2</v>
      </c>
      <c r="O121" s="137"/>
      <c r="P121" s="137" t="s">
        <v>60</v>
      </c>
      <c r="Q121" s="137"/>
      <c r="R121" s="137"/>
      <c r="S121" s="137"/>
      <c r="T121" s="137"/>
      <c r="U121" s="137"/>
      <c r="V121" s="137"/>
      <c r="W121" s="137"/>
      <c r="X121" s="137"/>
      <c r="Y121" s="137">
        <v>2</v>
      </c>
      <c r="Z121" s="137"/>
      <c r="AA121" s="137" t="s">
        <v>139</v>
      </c>
      <c r="AB121" s="137"/>
      <c r="AC121" s="140" t="str">
        <f t="shared" si="17"/>
        <v/>
      </c>
      <c r="AD121" s="140"/>
      <c r="AE121" s="138"/>
      <c r="AF121" s="139"/>
      <c r="AG121" s="134" t="str">
        <f t="shared" si="18"/>
        <v/>
      </c>
      <c r="AH121" s="135"/>
      <c r="AI121" s="136"/>
      <c r="AJ121" s="138"/>
      <c r="AK121" s="139"/>
      <c r="AL121" s="138"/>
      <c r="AM121" s="139"/>
    </row>
    <row r="122" spans="1:39" ht="10.7" customHeight="1" x14ac:dyDescent="0.2">
      <c r="A122" s="115"/>
      <c r="B122" s="115"/>
      <c r="C122" s="115"/>
      <c r="D122" s="115"/>
      <c r="E122" s="140" t="str">
        <f t="shared" si="15"/>
        <v/>
      </c>
      <c r="F122" s="140"/>
      <c r="G122" s="140"/>
      <c r="H122" s="115"/>
      <c r="I122" s="115"/>
      <c r="J122" s="140" t="str">
        <f t="shared" si="16"/>
        <v/>
      </c>
      <c r="K122" s="140"/>
      <c r="L122" s="137" t="s">
        <v>144</v>
      </c>
      <c r="M122" s="137"/>
      <c r="N122" s="137">
        <v>1</v>
      </c>
      <c r="O122" s="137"/>
      <c r="P122" s="137" t="s">
        <v>66</v>
      </c>
      <c r="Q122" s="137"/>
      <c r="R122" s="137"/>
      <c r="S122" s="137"/>
      <c r="T122" s="137"/>
      <c r="U122" s="137"/>
      <c r="V122" s="137"/>
      <c r="W122" s="137"/>
      <c r="X122" s="137"/>
      <c r="Y122" s="137">
        <v>1</v>
      </c>
      <c r="Z122" s="137"/>
      <c r="AA122" s="137" t="s">
        <v>140</v>
      </c>
      <c r="AB122" s="137"/>
      <c r="AC122" s="140" t="str">
        <f t="shared" si="17"/>
        <v/>
      </c>
      <c r="AD122" s="140"/>
      <c r="AE122" s="115"/>
      <c r="AF122" s="115"/>
      <c r="AG122" s="134" t="str">
        <f t="shared" si="18"/>
        <v/>
      </c>
      <c r="AH122" s="135"/>
      <c r="AI122" s="136"/>
      <c r="AJ122" s="115"/>
      <c r="AK122" s="115"/>
      <c r="AL122" s="115"/>
      <c r="AM122" s="115"/>
    </row>
    <row r="123" spans="1:39" ht="10.7" customHeight="1" x14ac:dyDescent="0.2">
      <c r="A123" s="115"/>
      <c r="B123" s="115"/>
      <c r="C123" s="115"/>
      <c r="D123" s="115"/>
      <c r="E123" s="140" t="str">
        <f t="shared" si="15"/>
        <v/>
      </c>
      <c r="F123" s="140"/>
      <c r="G123" s="140"/>
      <c r="H123" s="115"/>
      <c r="I123" s="115"/>
      <c r="J123" s="140" t="str">
        <f t="shared" si="16"/>
        <v/>
      </c>
      <c r="K123" s="140"/>
      <c r="L123" s="137" t="s">
        <v>64</v>
      </c>
      <c r="M123" s="137"/>
      <c r="N123" s="137">
        <v>1</v>
      </c>
      <c r="O123" s="137"/>
      <c r="P123" s="137" t="s">
        <v>67</v>
      </c>
      <c r="Q123" s="137"/>
      <c r="R123" s="137"/>
      <c r="S123" s="137"/>
      <c r="T123" s="137"/>
      <c r="U123" s="137"/>
      <c r="V123" s="137"/>
      <c r="W123" s="137"/>
      <c r="X123" s="137"/>
      <c r="Y123" s="137">
        <v>1</v>
      </c>
      <c r="Z123" s="137"/>
      <c r="AA123" s="137"/>
      <c r="AB123" s="137"/>
      <c r="AC123" s="140" t="str">
        <f t="shared" si="17"/>
        <v/>
      </c>
      <c r="AD123" s="140"/>
      <c r="AE123" s="115"/>
      <c r="AF123" s="115"/>
      <c r="AG123" s="134" t="str">
        <f t="shared" si="18"/>
        <v/>
      </c>
      <c r="AH123" s="135"/>
      <c r="AI123" s="136"/>
      <c r="AJ123" s="115"/>
      <c r="AK123" s="115"/>
      <c r="AL123" s="115"/>
      <c r="AM123" s="115"/>
    </row>
    <row r="124" spans="1:39" ht="10.7" customHeight="1" x14ac:dyDescent="0.2">
      <c r="A124" s="115"/>
      <c r="B124" s="115"/>
      <c r="C124" s="115"/>
      <c r="D124" s="115"/>
      <c r="E124" s="140" t="str">
        <f t="shared" si="15"/>
        <v/>
      </c>
      <c r="F124" s="140"/>
      <c r="G124" s="140"/>
      <c r="H124" s="115"/>
      <c r="I124" s="115"/>
      <c r="J124" s="140" t="str">
        <f t="shared" si="16"/>
        <v/>
      </c>
      <c r="K124" s="140"/>
      <c r="L124" s="137"/>
      <c r="M124" s="137"/>
      <c r="N124" s="137">
        <v>2</v>
      </c>
      <c r="O124" s="137"/>
      <c r="P124" s="137" t="s">
        <v>108</v>
      </c>
      <c r="Q124" s="137"/>
      <c r="R124" s="137"/>
      <c r="S124" s="137"/>
      <c r="T124" s="137"/>
      <c r="U124" s="137"/>
      <c r="V124" s="137"/>
      <c r="W124" s="137"/>
      <c r="X124" s="137"/>
      <c r="Y124" s="137">
        <v>2</v>
      </c>
      <c r="Z124" s="137"/>
      <c r="AA124" s="137"/>
      <c r="AB124" s="137"/>
      <c r="AC124" s="140" t="str">
        <f t="shared" si="17"/>
        <v/>
      </c>
      <c r="AD124" s="140"/>
      <c r="AE124" s="115"/>
      <c r="AF124" s="115"/>
      <c r="AG124" s="134" t="str">
        <f t="shared" si="18"/>
        <v/>
      </c>
      <c r="AH124" s="135"/>
      <c r="AI124" s="136"/>
      <c r="AJ124" s="115"/>
      <c r="AK124" s="115"/>
      <c r="AL124" s="115"/>
      <c r="AM124" s="115"/>
    </row>
    <row r="125" spans="1:39" ht="10.7" customHeight="1" x14ac:dyDescent="0.2">
      <c r="A125" s="115"/>
      <c r="B125" s="115"/>
      <c r="C125" s="115"/>
      <c r="D125" s="115"/>
      <c r="E125" s="140" t="str">
        <f t="shared" si="15"/>
        <v/>
      </c>
      <c r="F125" s="140"/>
      <c r="G125" s="140"/>
      <c r="H125" s="115"/>
      <c r="I125" s="115"/>
      <c r="J125" s="140" t="str">
        <f t="shared" si="16"/>
        <v/>
      </c>
      <c r="K125" s="140"/>
      <c r="L125" s="137"/>
      <c r="M125" s="137"/>
      <c r="N125" s="137">
        <v>3</v>
      </c>
      <c r="O125" s="137"/>
      <c r="P125" s="137" t="s">
        <v>145</v>
      </c>
      <c r="Q125" s="137"/>
      <c r="R125" s="137"/>
      <c r="S125" s="137"/>
      <c r="T125" s="137"/>
      <c r="U125" s="137"/>
      <c r="V125" s="137"/>
      <c r="W125" s="137"/>
      <c r="X125" s="137"/>
      <c r="Y125" s="137">
        <v>3</v>
      </c>
      <c r="Z125" s="137"/>
      <c r="AA125" s="137"/>
      <c r="AB125" s="137"/>
      <c r="AC125" s="140" t="str">
        <f t="shared" si="17"/>
        <v/>
      </c>
      <c r="AD125" s="140"/>
      <c r="AE125" s="115"/>
      <c r="AF125" s="115"/>
      <c r="AG125" s="134" t="str">
        <f t="shared" si="18"/>
        <v/>
      </c>
      <c r="AH125" s="135"/>
      <c r="AI125" s="136"/>
      <c r="AJ125" s="115"/>
      <c r="AK125" s="115"/>
      <c r="AL125" s="115"/>
      <c r="AM125" s="115"/>
    </row>
    <row r="126" spans="1:39" ht="12.75" customHeight="1" x14ac:dyDescent="0.2">
      <c r="A126" s="288" t="s">
        <v>1</v>
      </c>
      <c r="B126" s="288"/>
      <c r="C126" s="288" t="s">
        <v>2</v>
      </c>
      <c r="D126" s="288"/>
      <c r="E126" s="308" t="s">
        <v>47</v>
      </c>
      <c r="F126" s="308"/>
      <c r="G126" s="308"/>
      <c r="H126" s="288" t="s">
        <v>3</v>
      </c>
      <c r="I126" s="288"/>
      <c r="J126" s="310" t="s">
        <v>106</v>
      </c>
      <c r="K126" s="311"/>
      <c r="L126" s="308" t="s">
        <v>55</v>
      </c>
      <c r="M126" s="308"/>
      <c r="N126" s="308" t="s">
        <v>56</v>
      </c>
      <c r="O126" s="309"/>
      <c r="P126" s="126">
        <v>907</v>
      </c>
      <c r="Q126" s="127"/>
      <c r="R126" s="123" t="s">
        <v>65</v>
      </c>
      <c r="S126" s="123"/>
      <c r="T126" s="123"/>
      <c r="U126" s="123"/>
      <c r="V126" s="123"/>
      <c r="W126" s="123"/>
      <c r="X126" s="124"/>
      <c r="Y126" s="309" t="s">
        <v>56</v>
      </c>
      <c r="Z126" s="309"/>
      <c r="AA126" s="249" t="s">
        <v>135</v>
      </c>
      <c r="AB126" s="249"/>
      <c r="AC126" s="412" t="s">
        <v>106</v>
      </c>
      <c r="AD126" s="413"/>
      <c r="AE126" s="415" t="s">
        <v>3</v>
      </c>
      <c r="AF126" s="416"/>
      <c r="AG126" s="309" t="s">
        <v>47</v>
      </c>
      <c r="AH126" s="309"/>
      <c r="AI126" s="309"/>
      <c r="AJ126" s="289" t="s">
        <v>1</v>
      </c>
      <c r="AK126" s="289"/>
      <c r="AL126" s="289" t="s">
        <v>2</v>
      </c>
      <c r="AM126" s="289"/>
    </row>
    <row r="127" spans="1:39" ht="12.75" customHeight="1" x14ac:dyDescent="0.2">
      <c r="A127" s="289"/>
      <c r="B127" s="289"/>
      <c r="C127" s="289"/>
      <c r="D127" s="289"/>
      <c r="E127" s="309"/>
      <c r="F127" s="309"/>
      <c r="G127" s="309"/>
      <c r="H127" s="289"/>
      <c r="I127" s="289"/>
      <c r="J127" s="312"/>
      <c r="K127" s="313"/>
      <c r="L127" s="309"/>
      <c r="M127" s="309"/>
      <c r="N127" s="309"/>
      <c r="O127" s="309"/>
      <c r="P127" s="419" t="s">
        <v>262</v>
      </c>
      <c r="Q127" s="420"/>
      <c r="R127" s="420"/>
      <c r="S127" s="420"/>
      <c r="T127" s="420"/>
      <c r="U127" s="420"/>
      <c r="V127" s="420"/>
      <c r="W127" s="420"/>
      <c r="X127" s="421"/>
      <c r="Y127" s="309"/>
      <c r="Z127" s="309"/>
      <c r="AA127" s="249"/>
      <c r="AB127" s="249"/>
      <c r="AC127" s="312"/>
      <c r="AD127" s="313"/>
      <c r="AE127" s="417"/>
      <c r="AF127" s="418"/>
      <c r="AG127" s="309"/>
      <c r="AH127" s="309"/>
      <c r="AI127" s="309"/>
      <c r="AJ127" s="289"/>
      <c r="AK127" s="289"/>
      <c r="AL127" s="289"/>
      <c r="AM127" s="289"/>
    </row>
    <row r="128" spans="1:39" ht="10.7" customHeight="1" x14ac:dyDescent="0.2">
      <c r="A128" s="115"/>
      <c r="B128" s="221"/>
      <c r="C128" s="115"/>
      <c r="D128" s="221"/>
      <c r="E128" s="140" t="str">
        <f t="shared" ref="E128:E131" si="19">IF(UPPER(A128)="X",(IF(UPPER(C128)="X","Invalid",N128)),IF(UPPER(C128)="X","0",""))</f>
        <v/>
      </c>
      <c r="F128" s="140"/>
      <c r="G128" s="140"/>
      <c r="H128" s="115"/>
      <c r="I128" s="115"/>
      <c r="J128" s="140" t="str">
        <f t="shared" ref="J128:J131" si="20">IF(H128= "X", N128,"")</f>
        <v/>
      </c>
      <c r="K128" s="140"/>
      <c r="L128" s="137" t="s">
        <v>78</v>
      </c>
      <c r="M128" s="307"/>
      <c r="N128" s="307">
        <v>2</v>
      </c>
      <c r="O128" s="307"/>
      <c r="P128" s="137" t="s">
        <v>128</v>
      </c>
      <c r="Q128" s="307"/>
      <c r="R128" s="307"/>
      <c r="S128" s="307"/>
      <c r="T128" s="307"/>
      <c r="U128" s="307"/>
      <c r="V128" s="307"/>
      <c r="W128" s="307"/>
      <c r="X128" s="307"/>
      <c r="Y128" s="307">
        <v>2</v>
      </c>
      <c r="Z128" s="307"/>
      <c r="AA128" s="137" t="s">
        <v>132</v>
      </c>
      <c r="AB128" s="307"/>
      <c r="AC128" s="140" t="str">
        <f t="shared" ref="AC128:AC131" si="21">IF(AE128= "X", Y128,"")</f>
        <v/>
      </c>
      <c r="AD128" s="140"/>
      <c r="AE128" s="115"/>
      <c r="AF128" s="115"/>
      <c r="AG128" s="134" t="str">
        <f>IF(UPPER(AJ128)="X",(IF(UPPER(AL128)="X","Invalid",Y128)),IF(UPPER(AL128)="X","0",""))</f>
        <v/>
      </c>
      <c r="AH128" s="135"/>
      <c r="AI128" s="136"/>
      <c r="AJ128" s="115"/>
      <c r="AK128" s="221"/>
      <c r="AL128" s="221"/>
      <c r="AM128" s="221"/>
    </row>
    <row r="129" spans="1:39" ht="10.7" customHeight="1" x14ac:dyDescent="0.2">
      <c r="A129" s="115"/>
      <c r="B129" s="221"/>
      <c r="C129" s="115"/>
      <c r="D129" s="221"/>
      <c r="E129" s="140" t="str">
        <f>IF(UPPER(A129)="X",(IF(UPPER(C129)="X","Invalid",N129)),IF(UPPER(C129)="X","0",""))</f>
        <v/>
      </c>
      <c r="F129" s="140"/>
      <c r="G129" s="140"/>
      <c r="H129" s="115"/>
      <c r="I129" s="115"/>
      <c r="J129" s="140" t="str">
        <f>IF(H129= "X", N129,"")</f>
        <v/>
      </c>
      <c r="K129" s="140"/>
      <c r="L129" s="137" t="s">
        <v>77</v>
      </c>
      <c r="M129" s="307"/>
      <c r="N129" s="307">
        <v>2</v>
      </c>
      <c r="O129" s="307"/>
      <c r="P129" s="137" t="s">
        <v>127</v>
      </c>
      <c r="Q129" s="307"/>
      <c r="R129" s="307"/>
      <c r="S129" s="307"/>
      <c r="T129" s="307"/>
      <c r="U129" s="307"/>
      <c r="V129" s="307"/>
      <c r="W129" s="307"/>
      <c r="X129" s="307"/>
      <c r="Y129" s="307">
        <v>2</v>
      </c>
      <c r="Z129" s="307"/>
      <c r="AA129" s="137" t="s">
        <v>131</v>
      </c>
      <c r="AB129" s="307"/>
      <c r="AC129" s="140" t="str">
        <f>IF(AE129= "X", Y129,"")</f>
        <v/>
      </c>
      <c r="AD129" s="140"/>
      <c r="AE129" s="115"/>
      <c r="AF129" s="115"/>
      <c r="AG129" s="134" t="str">
        <f>IF(UPPER(AJ129)="X",(IF(UPPER(AL129)="X","Invalid",Y129)),IF(UPPER(AL129)="X","0",""))</f>
        <v/>
      </c>
      <c r="AH129" s="135"/>
      <c r="AI129" s="136"/>
      <c r="AJ129" s="115"/>
      <c r="AK129" s="221"/>
      <c r="AL129" s="115"/>
      <c r="AM129" s="221"/>
    </row>
    <row r="130" spans="1:39" ht="10.7" customHeight="1" x14ac:dyDescent="0.2">
      <c r="A130" s="115"/>
      <c r="B130" s="221"/>
      <c r="C130" s="115"/>
      <c r="D130" s="221"/>
      <c r="E130" s="140" t="str">
        <f t="shared" si="19"/>
        <v/>
      </c>
      <c r="F130" s="140"/>
      <c r="G130" s="140"/>
      <c r="H130" s="115"/>
      <c r="I130" s="115"/>
      <c r="J130" s="140" t="str">
        <f t="shared" si="20"/>
        <v/>
      </c>
      <c r="K130" s="140"/>
      <c r="L130" s="137" t="s">
        <v>81</v>
      </c>
      <c r="M130" s="307"/>
      <c r="N130" s="307">
        <v>3</v>
      </c>
      <c r="O130" s="307"/>
      <c r="P130" s="137" t="s">
        <v>129</v>
      </c>
      <c r="Q130" s="307"/>
      <c r="R130" s="307"/>
      <c r="S130" s="307"/>
      <c r="T130" s="307"/>
      <c r="U130" s="307"/>
      <c r="V130" s="307"/>
      <c r="W130" s="307"/>
      <c r="X130" s="307"/>
      <c r="Y130" s="307">
        <v>3</v>
      </c>
      <c r="Z130" s="307"/>
      <c r="AA130" s="137"/>
      <c r="AB130" s="307"/>
      <c r="AC130" s="140" t="str">
        <f t="shared" si="21"/>
        <v/>
      </c>
      <c r="AD130" s="140"/>
      <c r="AE130" s="115"/>
      <c r="AF130" s="115"/>
      <c r="AG130" s="134" t="str">
        <f>IF(UPPER(AJ130)="X",(IF(UPPER(AL130)="X","Invalid",Y130)),IF(UPPER(AL130)="X","0",""))</f>
        <v/>
      </c>
      <c r="AH130" s="135"/>
      <c r="AI130" s="136"/>
      <c r="AJ130" s="115"/>
      <c r="AK130" s="221"/>
      <c r="AL130" s="221"/>
      <c r="AM130" s="221"/>
    </row>
    <row r="131" spans="1:39" ht="10.7" customHeight="1" x14ac:dyDescent="0.2">
      <c r="A131" s="115"/>
      <c r="B131" s="221"/>
      <c r="C131" s="221"/>
      <c r="D131" s="221"/>
      <c r="E131" s="140" t="str">
        <f t="shared" si="19"/>
        <v/>
      </c>
      <c r="F131" s="140"/>
      <c r="G131" s="140"/>
      <c r="H131" s="115"/>
      <c r="I131" s="115"/>
      <c r="J131" s="140" t="str">
        <f t="shared" si="20"/>
        <v/>
      </c>
      <c r="K131" s="140"/>
      <c r="L131" s="137" t="s">
        <v>79</v>
      </c>
      <c r="M131" s="307"/>
      <c r="N131" s="307">
        <v>3</v>
      </c>
      <c r="O131" s="307"/>
      <c r="P131" s="137" t="s">
        <v>146</v>
      </c>
      <c r="Q131" s="307"/>
      <c r="R131" s="307"/>
      <c r="S131" s="307"/>
      <c r="T131" s="307"/>
      <c r="U131" s="307"/>
      <c r="V131" s="307"/>
      <c r="W131" s="307"/>
      <c r="X131" s="307"/>
      <c r="Y131" s="307">
        <v>3</v>
      </c>
      <c r="Z131" s="307"/>
      <c r="AA131" s="137"/>
      <c r="AB131" s="307"/>
      <c r="AC131" s="140" t="str">
        <f t="shared" si="21"/>
        <v/>
      </c>
      <c r="AD131" s="140"/>
      <c r="AE131" s="115"/>
      <c r="AF131" s="115"/>
      <c r="AG131" s="134" t="str">
        <f>IF(UPPER(AJ131)="X",(IF(UPPER(AL131)="X","Invalid",Y131)),IF(UPPER(AL131)="X","0",""))</f>
        <v/>
      </c>
      <c r="AH131" s="135"/>
      <c r="AI131" s="136"/>
      <c r="AJ131" s="115"/>
      <c r="AK131" s="221"/>
      <c r="AL131" s="221"/>
      <c r="AM131" s="221"/>
    </row>
    <row r="132" spans="1:39" ht="12.75" customHeight="1" x14ac:dyDescent="0.2">
      <c r="A132" s="289" t="s">
        <v>1</v>
      </c>
      <c r="B132" s="289"/>
      <c r="C132" s="289" t="s">
        <v>2</v>
      </c>
      <c r="D132" s="289"/>
      <c r="E132" s="309" t="s">
        <v>47</v>
      </c>
      <c r="F132" s="309"/>
      <c r="G132" s="309"/>
      <c r="H132" s="289" t="s">
        <v>3</v>
      </c>
      <c r="I132" s="289"/>
      <c r="J132" s="412" t="s">
        <v>106</v>
      </c>
      <c r="K132" s="413"/>
      <c r="L132" s="309" t="s">
        <v>55</v>
      </c>
      <c r="M132" s="309"/>
      <c r="N132" s="309" t="s">
        <v>56</v>
      </c>
      <c r="O132" s="309"/>
      <c r="P132" s="126">
        <v>908</v>
      </c>
      <c r="Q132" s="127"/>
      <c r="R132" s="123" t="s">
        <v>222</v>
      </c>
      <c r="S132" s="123"/>
      <c r="T132" s="123"/>
      <c r="U132" s="123"/>
      <c r="V132" s="123"/>
      <c r="W132" s="123"/>
      <c r="X132" s="124"/>
      <c r="Y132" s="309" t="s">
        <v>56</v>
      </c>
      <c r="Z132" s="309"/>
      <c r="AA132" s="249" t="s">
        <v>135</v>
      </c>
      <c r="AB132" s="249"/>
      <c r="AC132" s="412" t="s">
        <v>106</v>
      </c>
      <c r="AD132" s="413"/>
      <c r="AE132" s="415" t="s">
        <v>3</v>
      </c>
      <c r="AF132" s="416"/>
      <c r="AG132" s="309" t="s">
        <v>47</v>
      </c>
      <c r="AH132" s="309"/>
      <c r="AI132" s="309"/>
      <c r="AJ132" s="289" t="s">
        <v>1</v>
      </c>
      <c r="AK132" s="289"/>
      <c r="AL132" s="289" t="s">
        <v>2</v>
      </c>
      <c r="AM132" s="289"/>
    </row>
    <row r="133" spans="1:39" ht="12.75" customHeight="1" x14ac:dyDescent="0.2">
      <c r="A133" s="289"/>
      <c r="B133" s="289"/>
      <c r="C133" s="289"/>
      <c r="D133" s="289"/>
      <c r="E133" s="309"/>
      <c r="F133" s="309"/>
      <c r="G133" s="309"/>
      <c r="H133" s="289"/>
      <c r="I133" s="289"/>
      <c r="J133" s="312"/>
      <c r="K133" s="313"/>
      <c r="L133" s="309"/>
      <c r="M133" s="309"/>
      <c r="N133" s="309"/>
      <c r="O133" s="309"/>
      <c r="P133" s="419" t="s">
        <v>263</v>
      </c>
      <c r="Q133" s="420"/>
      <c r="R133" s="420"/>
      <c r="S133" s="420"/>
      <c r="T133" s="420"/>
      <c r="U133" s="420"/>
      <c r="V133" s="420"/>
      <c r="W133" s="420"/>
      <c r="X133" s="421"/>
      <c r="Y133" s="309"/>
      <c r="Z133" s="309"/>
      <c r="AA133" s="249"/>
      <c r="AB133" s="249"/>
      <c r="AC133" s="312"/>
      <c r="AD133" s="313"/>
      <c r="AE133" s="417"/>
      <c r="AF133" s="418"/>
      <c r="AG133" s="309"/>
      <c r="AH133" s="309"/>
      <c r="AI133" s="309"/>
      <c r="AJ133" s="289"/>
      <c r="AK133" s="289"/>
      <c r="AL133" s="289"/>
      <c r="AM133" s="289"/>
    </row>
    <row r="134" spans="1:39" ht="10.7" customHeight="1" x14ac:dyDescent="0.2">
      <c r="A134" s="115"/>
      <c r="B134" s="221"/>
      <c r="C134" s="115"/>
      <c r="D134" s="221"/>
      <c r="E134" s="140" t="str">
        <f t="shared" ref="E134:E137" si="22">IF(UPPER(A134)="X",(IF(UPPER(C134)="X","Invalid",N134)),IF(UPPER(C134)="X","0",""))</f>
        <v/>
      </c>
      <c r="F134" s="140"/>
      <c r="G134" s="140"/>
      <c r="H134" s="115"/>
      <c r="I134" s="115"/>
      <c r="J134" s="140" t="str">
        <f t="shared" ref="J134:J137" si="23">IF(H134= "X", N134,"")</f>
        <v/>
      </c>
      <c r="K134" s="140"/>
      <c r="L134" s="137" t="s">
        <v>73</v>
      </c>
      <c r="M134" s="307"/>
      <c r="N134" s="307">
        <v>3</v>
      </c>
      <c r="O134" s="307"/>
      <c r="P134" s="137" t="s">
        <v>125</v>
      </c>
      <c r="Q134" s="307"/>
      <c r="R134" s="307"/>
      <c r="S134" s="307"/>
      <c r="T134" s="307"/>
      <c r="U134" s="307"/>
      <c r="V134" s="307"/>
      <c r="W134" s="307"/>
      <c r="X134" s="307"/>
      <c r="Y134" s="307">
        <v>3</v>
      </c>
      <c r="Z134" s="307"/>
      <c r="AA134" s="137" t="s">
        <v>125</v>
      </c>
      <c r="AB134" s="307"/>
      <c r="AC134" s="140" t="str">
        <f>IF(AE134= "X", Y134,"")</f>
        <v/>
      </c>
      <c r="AD134" s="140"/>
      <c r="AE134" s="115"/>
      <c r="AF134" s="115"/>
      <c r="AG134" s="134" t="str">
        <f>IF(UPPER(AJ134)="X",(IF(UPPER(AL134)="X","Invalid",Y134)),IF(UPPER(AL134)="X","0",""))</f>
        <v/>
      </c>
      <c r="AH134" s="135"/>
      <c r="AI134" s="136"/>
      <c r="AJ134" s="115"/>
      <c r="AK134" s="221"/>
      <c r="AL134" s="115"/>
      <c r="AM134" s="221"/>
    </row>
    <row r="135" spans="1:39" ht="10.7" customHeight="1" x14ac:dyDescent="0.2">
      <c r="A135" s="115"/>
      <c r="B135" s="221"/>
      <c r="C135" s="221"/>
      <c r="D135" s="221"/>
      <c r="E135" s="140" t="str">
        <f t="shared" si="22"/>
        <v/>
      </c>
      <c r="F135" s="140"/>
      <c r="G135" s="140"/>
      <c r="H135" s="115"/>
      <c r="I135" s="115"/>
      <c r="J135" s="140" t="str">
        <f t="shared" si="23"/>
        <v/>
      </c>
      <c r="K135" s="140"/>
      <c r="L135" s="137" t="s">
        <v>72</v>
      </c>
      <c r="M135" s="307"/>
      <c r="N135" s="307">
        <v>3</v>
      </c>
      <c r="O135" s="307"/>
      <c r="P135" s="137" t="s">
        <v>126</v>
      </c>
      <c r="Q135" s="307"/>
      <c r="R135" s="307"/>
      <c r="S135" s="307"/>
      <c r="T135" s="307"/>
      <c r="U135" s="307"/>
      <c r="V135" s="307"/>
      <c r="W135" s="307"/>
      <c r="X135" s="307"/>
      <c r="Y135" s="307">
        <v>3</v>
      </c>
      <c r="Z135" s="307"/>
      <c r="AA135" s="137" t="s">
        <v>136</v>
      </c>
      <c r="AB135" s="307"/>
      <c r="AC135" s="140" t="str">
        <f>IF(AE135= "X", Y135,"")</f>
        <v/>
      </c>
      <c r="AD135" s="140"/>
      <c r="AE135" s="115"/>
      <c r="AF135" s="115"/>
      <c r="AG135" s="134" t="str">
        <f>IF(UPPER(AJ135)="X",(IF(UPPER(AL135)="X","Invalid",Y135)),IF(UPPER(AL135)="X","0",""))</f>
        <v/>
      </c>
      <c r="AH135" s="135"/>
      <c r="AI135" s="136"/>
      <c r="AJ135" s="115"/>
      <c r="AK135" s="221"/>
      <c r="AL135" s="221"/>
      <c r="AM135" s="221"/>
    </row>
    <row r="136" spans="1:39" ht="10.7" customHeight="1" x14ac:dyDescent="0.2">
      <c r="A136" s="115"/>
      <c r="B136" s="221"/>
      <c r="C136" s="221"/>
      <c r="D136" s="221"/>
      <c r="E136" s="140" t="str">
        <f t="shared" si="22"/>
        <v/>
      </c>
      <c r="F136" s="140"/>
      <c r="G136" s="140"/>
      <c r="H136" s="115"/>
      <c r="I136" s="115"/>
      <c r="J136" s="140" t="str">
        <f t="shared" si="23"/>
        <v/>
      </c>
      <c r="K136" s="140"/>
      <c r="L136" s="222"/>
      <c r="M136" s="223"/>
      <c r="N136" s="222">
        <v>3</v>
      </c>
      <c r="O136" s="223"/>
      <c r="P136" s="236" t="s">
        <v>171</v>
      </c>
      <c r="Q136" s="402"/>
      <c r="R136" s="402"/>
      <c r="S136" s="402"/>
      <c r="T136" s="402"/>
      <c r="U136" s="402"/>
      <c r="V136" s="402"/>
      <c r="W136" s="402"/>
      <c r="X136" s="223"/>
      <c r="Y136" s="222">
        <v>3</v>
      </c>
      <c r="Z136" s="223"/>
      <c r="AA136" s="137"/>
      <c r="AB136" s="307"/>
      <c r="AC136" s="140" t="str">
        <f>IF(AE136= "X", Y136,"")</f>
        <v/>
      </c>
      <c r="AD136" s="140"/>
      <c r="AE136" s="115"/>
      <c r="AF136" s="115"/>
      <c r="AG136" s="134" t="str">
        <f>IF(UPPER(AJ136)="X",(IF(UPPER(AL136)="X","Invalid",Y136)),IF(UPPER(AL136)="X","0",""))</f>
        <v/>
      </c>
      <c r="AH136" s="135"/>
      <c r="AI136" s="136"/>
      <c r="AJ136" s="115"/>
      <c r="AK136" s="221"/>
      <c r="AL136" s="115"/>
      <c r="AM136" s="221"/>
    </row>
    <row r="137" spans="1:39" ht="10.7" customHeight="1" x14ac:dyDescent="0.2">
      <c r="A137" s="115"/>
      <c r="B137" s="115"/>
      <c r="C137" s="115"/>
      <c r="D137" s="115"/>
      <c r="E137" s="140" t="str">
        <f t="shared" si="22"/>
        <v/>
      </c>
      <c r="F137" s="140"/>
      <c r="G137" s="140"/>
      <c r="H137" s="115"/>
      <c r="I137" s="115"/>
      <c r="J137" s="140" t="str">
        <f t="shared" si="23"/>
        <v/>
      </c>
      <c r="K137" s="140"/>
      <c r="L137" s="137" t="s">
        <v>74</v>
      </c>
      <c r="M137" s="307"/>
      <c r="N137" s="307">
        <v>3</v>
      </c>
      <c r="O137" s="307"/>
      <c r="P137" s="307" t="s">
        <v>7</v>
      </c>
      <c r="Q137" s="307"/>
      <c r="R137" s="307"/>
      <c r="S137" s="307"/>
      <c r="T137" s="307"/>
      <c r="U137" s="307"/>
      <c r="V137" s="307"/>
      <c r="W137" s="307"/>
      <c r="X137" s="307"/>
      <c r="Y137" s="307">
        <v>3</v>
      </c>
      <c r="Z137" s="307"/>
      <c r="AA137" s="137" t="s">
        <v>137</v>
      </c>
      <c r="AB137" s="307"/>
      <c r="AC137" s="140" t="str">
        <f t="shared" ref="AC137:AC138" si="24">IF(AE137= "X", Y137,"")</f>
        <v/>
      </c>
      <c r="AD137" s="140"/>
      <c r="AE137" s="115"/>
      <c r="AF137" s="115"/>
      <c r="AG137" s="134" t="str">
        <f>IF(UPPER(AJ137)="X",(IF(UPPER(AL137)="X","Invalid",Y137)),IF(UPPER(AL137)="X","0",""))</f>
        <v/>
      </c>
      <c r="AH137" s="135"/>
      <c r="AI137" s="136"/>
      <c r="AJ137" s="115"/>
      <c r="AK137" s="115"/>
      <c r="AL137" s="115"/>
      <c r="AM137" s="115"/>
    </row>
    <row r="138" spans="1:39" ht="10.7" customHeight="1" x14ac:dyDescent="0.2">
      <c r="A138" s="115"/>
      <c r="B138" s="221"/>
      <c r="C138" s="221"/>
      <c r="D138" s="221"/>
      <c r="E138" s="140" t="str">
        <f t="shared" ref="E138" si="25">IF(UPPER(A138)="X",(IF(UPPER(C138)="X","Invalid",N138)),IF(UPPER(C138)="X","0",""))</f>
        <v/>
      </c>
      <c r="F138" s="140"/>
      <c r="G138" s="140"/>
      <c r="H138" s="115"/>
      <c r="I138" s="115"/>
      <c r="J138" s="140" t="str">
        <f t="shared" ref="J138" si="26">IF(H138= "X", N138,"")</f>
        <v/>
      </c>
      <c r="K138" s="140"/>
      <c r="L138" s="307"/>
      <c r="M138" s="307"/>
      <c r="N138" s="307">
        <v>1</v>
      </c>
      <c r="O138" s="307"/>
      <c r="P138" s="307" t="s">
        <v>8</v>
      </c>
      <c r="Q138" s="307"/>
      <c r="R138" s="307"/>
      <c r="S138" s="307"/>
      <c r="T138" s="307"/>
      <c r="U138" s="307"/>
      <c r="V138" s="307"/>
      <c r="W138" s="307"/>
      <c r="X138" s="307"/>
      <c r="Y138" s="307">
        <v>1</v>
      </c>
      <c r="Z138" s="307"/>
      <c r="AA138" s="414"/>
      <c r="AB138" s="414"/>
      <c r="AC138" s="140" t="str">
        <f t="shared" si="24"/>
        <v/>
      </c>
      <c r="AD138" s="140"/>
      <c r="AE138" s="115"/>
      <c r="AF138" s="115"/>
      <c r="AG138" s="134" t="str">
        <f>IF(UPPER(AJ138)="X",(IF(UPPER(AL138)="X","Invalid",Y138)),IF(UPPER(AL138)="X","0",""))</f>
        <v/>
      </c>
      <c r="AH138" s="135"/>
      <c r="AI138" s="136"/>
      <c r="AJ138" s="115"/>
      <c r="AK138" s="221"/>
      <c r="AL138" s="221"/>
      <c r="AM138" s="221"/>
    </row>
    <row r="139" spans="1:39" ht="13.15" customHeight="1" x14ac:dyDescent="0.2">
      <c r="A139" s="289" t="s">
        <v>1</v>
      </c>
      <c r="B139" s="289"/>
      <c r="C139" s="289" t="s">
        <v>2</v>
      </c>
      <c r="D139" s="289"/>
      <c r="E139" s="309" t="s">
        <v>47</v>
      </c>
      <c r="F139" s="309"/>
      <c r="G139" s="309"/>
      <c r="H139" s="289" t="s">
        <v>3</v>
      </c>
      <c r="I139" s="289"/>
      <c r="J139" s="412" t="s">
        <v>106</v>
      </c>
      <c r="K139" s="413"/>
      <c r="L139" s="309" t="s">
        <v>55</v>
      </c>
      <c r="M139" s="309"/>
      <c r="N139" s="309" t="s">
        <v>56</v>
      </c>
      <c r="O139" s="309"/>
      <c r="P139" s="126">
        <v>909</v>
      </c>
      <c r="Q139" s="127"/>
      <c r="R139" s="123" t="s">
        <v>223</v>
      </c>
      <c r="S139" s="127"/>
      <c r="T139" s="127"/>
      <c r="U139" s="127"/>
      <c r="V139" s="127"/>
      <c r="W139" s="127"/>
      <c r="X139" s="278"/>
      <c r="Y139" s="309" t="s">
        <v>56</v>
      </c>
      <c r="Z139" s="309"/>
      <c r="AA139" s="249" t="s">
        <v>135</v>
      </c>
      <c r="AB139" s="249"/>
      <c r="AC139" s="403" t="s">
        <v>106</v>
      </c>
      <c r="AD139" s="404"/>
      <c r="AE139" s="407" t="s">
        <v>3</v>
      </c>
      <c r="AF139" s="408"/>
      <c r="AG139" s="411" t="s">
        <v>47</v>
      </c>
      <c r="AH139" s="411"/>
      <c r="AI139" s="411"/>
      <c r="AJ139" s="289" t="s">
        <v>1</v>
      </c>
      <c r="AK139" s="289"/>
      <c r="AL139" s="289" t="s">
        <v>2</v>
      </c>
      <c r="AM139" s="289"/>
    </row>
    <row r="140" spans="1:39" ht="12.75" customHeight="1" x14ac:dyDescent="0.2">
      <c r="A140" s="289"/>
      <c r="B140" s="289"/>
      <c r="C140" s="289"/>
      <c r="D140" s="289"/>
      <c r="E140" s="309"/>
      <c r="F140" s="309"/>
      <c r="G140" s="309"/>
      <c r="H140" s="289"/>
      <c r="I140" s="289"/>
      <c r="J140" s="312"/>
      <c r="K140" s="313"/>
      <c r="L140" s="309"/>
      <c r="M140" s="309"/>
      <c r="N140" s="309"/>
      <c r="O140" s="309"/>
      <c r="P140" s="419" t="s">
        <v>264</v>
      </c>
      <c r="Q140" s="420"/>
      <c r="R140" s="420"/>
      <c r="S140" s="420"/>
      <c r="T140" s="420"/>
      <c r="U140" s="420"/>
      <c r="V140" s="420"/>
      <c r="W140" s="420"/>
      <c r="X140" s="421"/>
      <c r="Y140" s="309"/>
      <c r="Z140" s="309"/>
      <c r="AA140" s="249"/>
      <c r="AB140" s="249"/>
      <c r="AC140" s="405"/>
      <c r="AD140" s="406"/>
      <c r="AE140" s="409"/>
      <c r="AF140" s="410"/>
      <c r="AG140" s="411"/>
      <c r="AH140" s="411"/>
      <c r="AI140" s="411"/>
      <c r="AJ140" s="289"/>
      <c r="AK140" s="289"/>
      <c r="AL140" s="289"/>
      <c r="AM140" s="289"/>
    </row>
    <row r="141" spans="1:39" ht="10.7" customHeight="1" x14ac:dyDescent="0.2">
      <c r="A141" s="115"/>
      <c r="B141" s="115"/>
      <c r="C141" s="115"/>
      <c r="D141" s="115"/>
      <c r="E141" s="140" t="str">
        <f>IF(UPPER(A141)="X",(IF(UPPER(C141)="X","Invalid",N141)),IF(UPPER(C141)="X","0",""))</f>
        <v/>
      </c>
      <c r="F141" s="140"/>
      <c r="G141" s="140"/>
      <c r="H141" s="115"/>
      <c r="I141" s="115"/>
      <c r="J141" s="140" t="str">
        <f>IF(H141= "X", N141,"")</f>
        <v/>
      </c>
      <c r="K141" s="140"/>
      <c r="L141" s="137" t="s">
        <v>76</v>
      </c>
      <c r="M141" s="307"/>
      <c r="N141" s="307">
        <v>3</v>
      </c>
      <c r="O141" s="307"/>
      <c r="P141" s="137" t="s">
        <v>238</v>
      </c>
      <c r="Q141" s="307"/>
      <c r="R141" s="307"/>
      <c r="S141" s="307"/>
      <c r="T141" s="307"/>
      <c r="U141" s="307"/>
      <c r="V141" s="307"/>
      <c r="W141" s="307"/>
      <c r="X141" s="307"/>
      <c r="Y141" s="307">
        <v>3</v>
      </c>
      <c r="Z141" s="307"/>
      <c r="AA141" s="137"/>
      <c r="AB141" s="307"/>
      <c r="AC141" s="140" t="str">
        <f>IF(AE141= "X", Y141,"")</f>
        <v/>
      </c>
      <c r="AD141" s="140"/>
      <c r="AE141" s="115"/>
      <c r="AF141" s="115"/>
      <c r="AG141" s="134" t="str">
        <f t="shared" ref="AG141:AG146" si="27">IF(UPPER(AJ141)="X",(IF(UPPER(AL141)="X","Invalid",Y141)),IF(UPPER(AL141)="X","0",""))</f>
        <v/>
      </c>
      <c r="AH141" s="135"/>
      <c r="AI141" s="136"/>
      <c r="AJ141" s="115"/>
      <c r="AK141" s="115"/>
      <c r="AL141" s="115"/>
      <c r="AM141" s="115"/>
    </row>
    <row r="142" spans="1:39" ht="10.7" customHeight="1" x14ac:dyDescent="0.2">
      <c r="A142" s="115"/>
      <c r="B142" s="115"/>
      <c r="C142" s="115"/>
      <c r="D142" s="115"/>
      <c r="E142" s="140" t="str">
        <f>IF(UPPER(A142)="X",(IF(UPPER(C142)="X","Invalid",N142)),IF(UPPER(C142)="X","0",""))</f>
        <v/>
      </c>
      <c r="F142" s="140"/>
      <c r="G142" s="140"/>
      <c r="H142" s="115"/>
      <c r="I142" s="115"/>
      <c r="J142" s="140" t="str">
        <f>IF(H142= "X", N142,"")</f>
        <v/>
      </c>
      <c r="K142" s="140"/>
      <c r="L142" s="137" t="s">
        <v>71</v>
      </c>
      <c r="M142" s="307"/>
      <c r="N142" s="307">
        <v>3</v>
      </c>
      <c r="O142" s="307"/>
      <c r="P142" s="137" t="s">
        <v>239</v>
      </c>
      <c r="Q142" s="137"/>
      <c r="R142" s="137"/>
      <c r="S142" s="137"/>
      <c r="T142" s="137"/>
      <c r="U142" s="137"/>
      <c r="V142" s="137"/>
      <c r="W142" s="137"/>
      <c r="X142" s="137"/>
      <c r="Y142" s="307">
        <v>3</v>
      </c>
      <c r="Z142" s="307"/>
      <c r="AA142" s="137"/>
      <c r="AB142" s="307"/>
      <c r="AC142" s="140" t="str">
        <f>IF(AE142= "X", Y142,"")</f>
        <v/>
      </c>
      <c r="AD142" s="140"/>
      <c r="AE142" s="115"/>
      <c r="AF142" s="115"/>
      <c r="AG142" s="134" t="str">
        <f t="shared" si="27"/>
        <v/>
      </c>
      <c r="AH142" s="135"/>
      <c r="AI142" s="136"/>
      <c r="AJ142" s="115"/>
      <c r="AK142" s="115"/>
      <c r="AL142" s="115"/>
      <c r="AM142" s="115"/>
    </row>
    <row r="143" spans="1:39" ht="10.7" customHeight="1" x14ac:dyDescent="0.2">
      <c r="A143" s="115"/>
      <c r="B143" s="115"/>
      <c r="C143" s="115"/>
      <c r="D143" s="115"/>
      <c r="E143" s="140" t="str">
        <f t="shared" ref="E143:E144" si="28">IF(UPPER(A143)="X",(IF(UPPER(C143)="X","Invalid",N143)),IF(UPPER(C143)="X","0",""))</f>
        <v/>
      </c>
      <c r="F143" s="140"/>
      <c r="G143" s="140"/>
      <c r="H143" s="115"/>
      <c r="I143" s="115"/>
      <c r="J143" s="140" t="str">
        <f t="shared" ref="J143:J144" si="29">IF(H143= "X", N143,"")</f>
        <v/>
      </c>
      <c r="K143" s="140"/>
      <c r="L143" s="137" t="s">
        <v>70</v>
      </c>
      <c r="M143" s="307"/>
      <c r="N143" s="307">
        <v>3</v>
      </c>
      <c r="O143" s="307"/>
      <c r="P143" s="137" t="s">
        <v>175</v>
      </c>
      <c r="Q143" s="307"/>
      <c r="R143" s="307"/>
      <c r="S143" s="307"/>
      <c r="T143" s="307"/>
      <c r="U143" s="307"/>
      <c r="V143" s="307"/>
      <c r="W143" s="307"/>
      <c r="X143" s="307"/>
      <c r="Y143" s="307">
        <v>3</v>
      </c>
      <c r="Z143" s="307"/>
      <c r="AA143" s="137"/>
      <c r="AB143" s="307"/>
      <c r="AC143" s="140" t="str">
        <f t="shared" ref="AC143:AC144" si="30">IF(AE143= "X", Y143,"")</f>
        <v/>
      </c>
      <c r="AD143" s="140"/>
      <c r="AE143" s="115"/>
      <c r="AF143" s="115"/>
      <c r="AG143" s="134" t="str">
        <f t="shared" si="27"/>
        <v/>
      </c>
      <c r="AH143" s="135"/>
      <c r="AI143" s="136"/>
      <c r="AJ143" s="115"/>
      <c r="AK143" s="115"/>
      <c r="AL143" s="115"/>
      <c r="AM143" s="115"/>
    </row>
    <row r="144" spans="1:39" ht="10.7" customHeight="1" x14ac:dyDescent="0.2">
      <c r="A144" s="115"/>
      <c r="B144" s="115"/>
      <c r="C144" s="115"/>
      <c r="D144" s="115"/>
      <c r="E144" s="140" t="str">
        <f t="shared" si="28"/>
        <v/>
      </c>
      <c r="F144" s="140"/>
      <c r="G144" s="140"/>
      <c r="H144" s="115"/>
      <c r="I144" s="115"/>
      <c r="J144" s="140" t="str">
        <f t="shared" si="29"/>
        <v/>
      </c>
      <c r="K144" s="140"/>
      <c r="L144" s="137" t="s">
        <v>82</v>
      </c>
      <c r="M144" s="307"/>
      <c r="N144" s="307">
        <v>2</v>
      </c>
      <c r="O144" s="307"/>
      <c r="P144" s="137" t="s">
        <v>69</v>
      </c>
      <c r="Q144" s="307"/>
      <c r="R144" s="307"/>
      <c r="S144" s="307"/>
      <c r="T144" s="307"/>
      <c r="U144" s="307"/>
      <c r="V144" s="307"/>
      <c r="W144" s="307"/>
      <c r="X144" s="307"/>
      <c r="Y144" s="307">
        <v>2</v>
      </c>
      <c r="Z144" s="307"/>
      <c r="AA144" s="137" t="s">
        <v>134</v>
      </c>
      <c r="AB144" s="307"/>
      <c r="AC144" s="140" t="str">
        <f t="shared" si="30"/>
        <v/>
      </c>
      <c r="AD144" s="140"/>
      <c r="AE144" s="115"/>
      <c r="AF144" s="115"/>
      <c r="AG144" s="134" t="str">
        <f t="shared" si="27"/>
        <v/>
      </c>
      <c r="AH144" s="135"/>
      <c r="AI144" s="136"/>
      <c r="AJ144" s="115"/>
      <c r="AK144" s="115"/>
      <c r="AL144" s="115"/>
      <c r="AM144" s="115"/>
    </row>
    <row r="145" spans="1:39" ht="10.7" customHeight="1" x14ac:dyDescent="0.2">
      <c r="A145" s="115"/>
      <c r="B145" s="115"/>
      <c r="C145" s="115"/>
      <c r="D145" s="115"/>
      <c r="E145" s="140" t="str">
        <f>IF(UPPER(A145)="X",(IF(UPPER(C145)="X","Invalid",N145)),IF(UPPER(C145)="X","0",""))</f>
        <v/>
      </c>
      <c r="F145" s="140"/>
      <c r="G145" s="140"/>
      <c r="H145" s="115"/>
      <c r="I145" s="115"/>
      <c r="J145" s="140" t="str">
        <f>IF(H145= "X", N145,"")</f>
        <v/>
      </c>
      <c r="K145" s="140"/>
      <c r="L145" s="137" t="s">
        <v>80</v>
      </c>
      <c r="M145" s="307"/>
      <c r="N145" s="307">
        <v>2</v>
      </c>
      <c r="O145" s="307"/>
      <c r="P145" s="137" t="s">
        <v>68</v>
      </c>
      <c r="Q145" s="137"/>
      <c r="R145" s="137"/>
      <c r="S145" s="137"/>
      <c r="T145" s="137"/>
      <c r="U145" s="137"/>
      <c r="V145" s="137"/>
      <c r="W145" s="137"/>
      <c r="X145" s="137"/>
      <c r="Y145" s="307">
        <v>2</v>
      </c>
      <c r="Z145" s="307"/>
      <c r="AA145" s="137"/>
      <c r="AB145" s="307"/>
      <c r="AC145" s="140" t="str">
        <f>IF(AE145= "X", Y145,"")</f>
        <v/>
      </c>
      <c r="AD145" s="140"/>
      <c r="AE145" s="115"/>
      <c r="AF145" s="115"/>
      <c r="AG145" s="134" t="str">
        <f t="shared" si="27"/>
        <v/>
      </c>
      <c r="AH145" s="135"/>
      <c r="AI145" s="136"/>
      <c r="AJ145" s="115"/>
      <c r="AK145" s="115"/>
      <c r="AL145" s="115"/>
      <c r="AM145" s="115"/>
    </row>
    <row r="146" spans="1:39" ht="10.7" customHeight="1" x14ac:dyDescent="0.2">
      <c r="A146" s="115"/>
      <c r="B146" s="115"/>
      <c r="C146" s="115"/>
      <c r="D146" s="115"/>
      <c r="E146" s="140" t="str">
        <f>IF(UPPER(A146)="X",(IF(UPPER(C146)="X","Invalid",N146)),IF(UPPER(C146)="X","0",""))</f>
        <v/>
      </c>
      <c r="F146" s="140"/>
      <c r="G146" s="140"/>
      <c r="H146" s="115"/>
      <c r="I146" s="115"/>
      <c r="J146" s="140" t="str">
        <f>IF(H146= "X", N146,"")</f>
        <v/>
      </c>
      <c r="K146" s="140"/>
      <c r="L146" s="137" t="s">
        <v>195</v>
      </c>
      <c r="M146" s="307"/>
      <c r="N146" s="307">
        <v>2</v>
      </c>
      <c r="O146" s="307"/>
      <c r="P146" s="137" t="s">
        <v>158</v>
      </c>
      <c r="Q146" s="137"/>
      <c r="R146" s="137"/>
      <c r="S146" s="137"/>
      <c r="T146" s="137"/>
      <c r="U146" s="137"/>
      <c r="V146" s="137"/>
      <c r="W146" s="137"/>
      <c r="X146" s="137"/>
      <c r="Y146" s="307">
        <v>2</v>
      </c>
      <c r="Z146" s="307"/>
      <c r="AA146" s="390"/>
      <c r="AB146" s="391"/>
      <c r="AC146" s="140" t="str">
        <f>IF(AE146= "X", Y146,"")</f>
        <v/>
      </c>
      <c r="AD146" s="140"/>
      <c r="AE146" s="115"/>
      <c r="AF146" s="115"/>
      <c r="AG146" s="134" t="str">
        <f t="shared" si="27"/>
        <v/>
      </c>
      <c r="AH146" s="135"/>
      <c r="AI146" s="136"/>
      <c r="AJ146" s="115"/>
      <c r="AK146" s="115"/>
      <c r="AL146" s="115"/>
      <c r="AM146" s="115"/>
    </row>
    <row r="147" spans="1:39" ht="18" customHeight="1" x14ac:dyDescent="0.2">
      <c r="A147" s="392"/>
      <c r="B147" s="393"/>
      <c r="C147" s="392"/>
      <c r="D147" s="393"/>
      <c r="E147" s="395">
        <f>SUM(E103:E110,E113:E117,E120:E125,E128:E131,E134:E138,E141:E146)</f>
        <v>0</v>
      </c>
      <c r="F147" s="395"/>
      <c r="G147" s="395"/>
      <c r="H147" s="396"/>
      <c r="I147" s="397"/>
      <c r="J147" s="375">
        <f>SUM(J103:J110,J113:J117,J120:J125,J128:J131,J134:J138,J141:J146)</f>
        <v>0</v>
      </c>
      <c r="K147" s="375"/>
      <c r="L147" s="396"/>
      <c r="M147" s="397"/>
      <c r="N147" s="380">
        <f>SUM(N103:N110,N113:N117,N120:N125,N128:N131,N134:N138,N141:N146)</f>
        <v>77</v>
      </c>
      <c r="O147" s="380"/>
      <c r="P147" s="398" t="s">
        <v>83</v>
      </c>
      <c r="Q147" s="398"/>
      <c r="R147" s="398"/>
      <c r="S147" s="398"/>
      <c r="T147" s="398"/>
      <c r="U147" s="398"/>
      <c r="V147" s="398"/>
      <c r="W147" s="398"/>
      <c r="X147" s="398"/>
      <c r="Y147" s="380">
        <f>SUM(Y103:Y110,Y113:Y117,Y120:Y125,Y128:Y131,Y134:Y138,Y141:Y146)</f>
        <v>77</v>
      </c>
      <c r="Z147" s="380"/>
      <c r="AA147" s="396"/>
      <c r="AB147" s="397"/>
      <c r="AC147" s="375">
        <f>SUM(AC103:AC110,AC113:AC117,AC120:AC125,AC128:AC131,AC134:AC138,AC141:AC146)</f>
        <v>0</v>
      </c>
      <c r="AD147" s="375"/>
      <c r="AE147" s="396"/>
      <c r="AF147" s="397"/>
      <c r="AG147" s="395">
        <f>SUM(AG103:AG110, AG113:AG117,AG120:AG125,AG128:AG131,AG134:AG138,AG141:AG146)</f>
        <v>0</v>
      </c>
      <c r="AH147" s="395"/>
      <c r="AI147" s="395"/>
      <c r="AJ147" s="392"/>
      <c r="AK147" s="393"/>
      <c r="AL147" s="392"/>
      <c r="AM147" s="394"/>
    </row>
    <row r="148" spans="1:39" ht="10.7" customHeight="1" x14ac:dyDescent="0.2">
      <c r="A148" s="296" t="str">
        <f>IMSUB(F148,J148)</f>
        <v>77</v>
      </c>
      <c r="B148" s="296"/>
      <c r="C148" s="296"/>
      <c r="D148" s="376" t="s">
        <v>49</v>
      </c>
      <c r="E148" s="377"/>
      <c r="F148" s="380">
        <f>SUM(N147)</f>
        <v>77</v>
      </c>
      <c r="G148" s="380"/>
      <c r="H148" s="380"/>
      <c r="I148" s="374" t="s">
        <v>50</v>
      </c>
      <c r="J148" s="375">
        <f>SUM(J147)</f>
        <v>0</v>
      </c>
      <c r="K148" s="375"/>
      <c r="L148" s="375"/>
      <c r="M148" s="3"/>
      <c r="N148" s="3"/>
      <c r="O148" s="3"/>
      <c r="P148" s="3"/>
      <c r="Q148" s="3"/>
      <c r="R148" s="3"/>
      <c r="S148" s="3"/>
      <c r="T148" s="3"/>
      <c r="U148" s="13"/>
      <c r="V148" s="13"/>
      <c r="W148" s="13"/>
      <c r="X148" s="13"/>
      <c r="Y148" s="13"/>
      <c r="Z148" s="3"/>
      <c r="AA148" s="3"/>
      <c r="AB148" s="380">
        <f>SUM(Y147)</f>
        <v>77</v>
      </c>
      <c r="AC148" s="380"/>
      <c r="AD148" s="380"/>
      <c r="AE148" s="374" t="s">
        <v>50</v>
      </c>
      <c r="AF148" s="375">
        <f>SUM(AC147)</f>
        <v>0</v>
      </c>
      <c r="AG148" s="375"/>
      <c r="AH148" s="375"/>
      <c r="AI148" s="374" t="s">
        <v>49</v>
      </c>
      <c r="AJ148" s="374"/>
      <c r="AK148" s="296" t="str">
        <f>IMSUB(AB148,AF148)</f>
        <v>77</v>
      </c>
      <c r="AL148" s="296"/>
      <c r="AM148" s="296"/>
    </row>
    <row r="149" spans="1:39" ht="10.7" customHeight="1" x14ac:dyDescent="0.2">
      <c r="A149" s="296"/>
      <c r="B149" s="296"/>
      <c r="C149" s="296"/>
      <c r="D149" s="378"/>
      <c r="E149" s="379"/>
      <c r="F149" s="380"/>
      <c r="G149" s="380"/>
      <c r="H149" s="380"/>
      <c r="I149" s="374"/>
      <c r="J149" s="375"/>
      <c r="K149" s="375"/>
      <c r="L149" s="37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80"/>
      <c r="AC149" s="380"/>
      <c r="AD149" s="380"/>
      <c r="AE149" s="374"/>
      <c r="AF149" s="375"/>
      <c r="AG149" s="375"/>
      <c r="AH149" s="375"/>
      <c r="AI149" s="374"/>
      <c r="AJ149" s="374"/>
      <c r="AK149" s="296"/>
      <c r="AL149" s="296"/>
      <c r="AM149" s="296"/>
    </row>
    <row r="150" spans="1:39" ht="10.7" customHeight="1" x14ac:dyDescent="0.2">
      <c r="A150" s="285" t="s">
        <v>94</v>
      </c>
      <c r="B150" s="286"/>
      <c r="C150" s="287"/>
      <c r="F150" s="15"/>
      <c r="G150" s="16"/>
      <c r="H150" s="17"/>
      <c r="J150" s="18"/>
      <c r="K150" s="19"/>
      <c r="L150" s="20"/>
      <c r="AB150" s="15"/>
      <c r="AC150" s="16"/>
      <c r="AD150" s="17"/>
      <c r="AF150" s="18"/>
      <c r="AG150" s="19"/>
      <c r="AH150" s="20"/>
      <c r="AK150" s="285" t="s">
        <v>94</v>
      </c>
      <c r="AL150" s="286"/>
      <c r="AM150" s="287"/>
    </row>
    <row r="151" spans="1:39" ht="10.7" customHeight="1" x14ac:dyDescent="0.2">
      <c r="A151" s="384" t="s">
        <v>96</v>
      </c>
      <c r="B151" s="385"/>
      <c r="C151" s="386"/>
      <c r="F151" s="387" t="s">
        <v>88</v>
      </c>
      <c r="G151" s="388"/>
      <c r="H151" s="389"/>
      <c r="J151" s="399" t="s">
        <v>100</v>
      </c>
      <c r="K151" s="400"/>
      <c r="L151" s="401"/>
      <c r="AA151" s="23"/>
      <c r="AB151" s="387" t="s">
        <v>88</v>
      </c>
      <c r="AC151" s="388"/>
      <c r="AD151" s="389"/>
      <c r="AE151" s="14"/>
      <c r="AF151" s="399" t="s">
        <v>100</v>
      </c>
      <c r="AG151" s="400"/>
      <c r="AH151" s="401"/>
      <c r="AK151" s="384" t="s">
        <v>96</v>
      </c>
      <c r="AL151" s="385"/>
      <c r="AM151" s="386"/>
    </row>
    <row r="152" spans="1:39" ht="10.7" customHeight="1" x14ac:dyDescent="0.2">
      <c r="A152" s="329" t="s">
        <v>95</v>
      </c>
      <c r="B152" s="330"/>
      <c r="C152" s="331"/>
      <c r="F152" s="381" t="s">
        <v>89</v>
      </c>
      <c r="G152" s="382"/>
      <c r="H152" s="383"/>
      <c r="J152" s="337" t="s">
        <v>107</v>
      </c>
      <c r="K152" s="338"/>
      <c r="L152" s="339"/>
      <c r="AA152" s="23"/>
      <c r="AB152" s="381" t="s">
        <v>89</v>
      </c>
      <c r="AC152" s="382"/>
      <c r="AD152" s="383"/>
      <c r="AE152" s="14"/>
      <c r="AF152" s="337" t="s">
        <v>107</v>
      </c>
      <c r="AG152" s="338"/>
      <c r="AH152" s="339"/>
      <c r="AK152" s="329" t="s">
        <v>95</v>
      </c>
      <c r="AL152" s="330"/>
      <c r="AM152" s="331"/>
    </row>
    <row r="154" spans="1:39" x14ac:dyDescent="0.2">
      <c r="C154" s="259"/>
      <c r="D154" s="259"/>
      <c r="E154" s="259"/>
      <c r="F154" s="259"/>
      <c r="G154" s="104"/>
      <c r="H154" s="104"/>
      <c r="I154" s="104"/>
      <c r="J154" s="104"/>
      <c r="K154" s="104"/>
      <c r="L154" s="104"/>
      <c r="M154" s="105" t="s">
        <v>247</v>
      </c>
      <c r="N154" s="106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4"/>
      <c r="AD154" s="104"/>
      <c r="AE154" s="104"/>
      <c r="AF154" s="104"/>
      <c r="AG154" s="104"/>
      <c r="AH154" s="104"/>
      <c r="AI154" s="104"/>
      <c r="AJ154" s="104"/>
      <c r="AK154" s="104"/>
    </row>
    <row r="155" spans="1:39" x14ac:dyDescent="0.2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7" spans="1:39" x14ac:dyDescent="0.2">
      <c r="A157" s="47" t="s">
        <v>122</v>
      </c>
    </row>
    <row r="158" spans="1:39" x14ac:dyDescent="0.2">
      <c r="A158" s="47" t="s">
        <v>248</v>
      </c>
    </row>
    <row r="159" spans="1:39" x14ac:dyDescent="0.2">
      <c r="A159" s="260" t="s">
        <v>45</v>
      </c>
      <c r="B159" s="260"/>
      <c r="C159" s="260" t="s">
        <v>84</v>
      </c>
      <c r="D159" s="260"/>
      <c r="E159" s="260"/>
      <c r="F159" s="260"/>
      <c r="G159" s="262" t="s">
        <v>170</v>
      </c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4"/>
      <c r="AB159" s="260" t="s">
        <v>1</v>
      </c>
      <c r="AC159" s="260"/>
      <c r="AD159" s="260" t="s">
        <v>2</v>
      </c>
      <c r="AE159" s="260"/>
      <c r="AF159" s="260" t="s">
        <v>47</v>
      </c>
      <c r="AG159" s="260"/>
      <c r="AH159" s="260"/>
      <c r="AI159" s="268" t="s">
        <v>3</v>
      </c>
      <c r="AJ159" s="268"/>
      <c r="AK159" s="260" t="s">
        <v>99</v>
      </c>
      <c r="AL159" s="260"/>
      <c r="AM159" s="260"/>
    </row>
    <row r="160" spans="1:39" x14ac:dyDescent="0.2">
      <c r="A160" s="261"/>
      <c r="B160" s="261"/>
      <c r="C160" s="260"/>
      <c r="D160" s="260"/>
      <c r="E160" s="260"/>
      <c r="F160" s="260"/>
      <c r="G160" s="265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  <c r="X160" s="266"/>
      <c r="Y160" s="266"/>
      <c r="Z160" s="266"/>
      <c r="AA160" s="267"/>
      <c r="AB160" s="261"/>
      <c r="AC160" s="261"/>
      <c r="AD160" s="261"/>
      <c r="AE160" s="261"/>
      <c r="AF160" s="261"/>
      <c r="AG160" s="261"/>
      <c r="AH160" s="261"/>
      <c r="AI160" s="269"/>
      <c r="AJ160" s="269"/>
      <c r="AK160" s="261"/>
      <c r="AL160" s="261"/>
      <c r="AM160" s="261"/>
    </row>
    <row r="161" spans="1:40" x14ac:dyDescent="0.2">
      <c r="A161" s="367">
        <v>4.0999999999999996</v>
      </c>
      <c r="B161" s="367"/>
      <c r="C161" s="253" t="s">
        <v>234</v>
      </c>
      <c r="D161" s="273"/>
      <c r="E161" s="273"/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  <c r="R161" s="273"/>
      <c r="S161" s="273"/>
      <c r="T161" s="273"/>
      <c r="U161" s="273"/>
      <c r="V161" s="273"/>
      <c r="W161" s="273"/>
      <c r="X161" s="273"/>
      <c r="Y161" s="273"/>
      <c r="Z161" s="273"/>
      <c r="AA161" s="273"/>
      <c r="AB161" s="368"/>
      <c r="AC161" s="369"/>
      <c r="AD161" s="370"/>
      <c r="AE161" s="369"/>
      <c r="AF161" s="371"/>
      <c r="AG161" s="371"/>
      <c r="AH161" s="371"/>
      <c r="AI161" s="369"/>
      <c r="AJ161" s="369"/>
      <c r="AK161" s="372"/>
      <c r="AL161" s="372"/>
      <c r="AM161" s="373"/>
    </row>
    <row r="162" spans="1:40" x14ac:dyDescent="0.2">
      <c r="A162" s="271">
        <v>49</v>
      </c>
      <c r="B162" s="272"/>
      <c r="C162" s="273" t="s">
        <v>218</v>
      </c>
      <c r="D162" s="254"/>
      <c r="E162" s="253" t="s">
        <v>154</v>
      </c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273"/>
      <c r="S162" s="273"/>
      <c r="T162" s="273"/>
      <c r="U162" s="273"/>
      <c r="V162" s="273"/>
      <c r="W162" s="273"/>
      <c r="X162" s="273"/>
      <c r="Y162" s="273"/>
      <c r="Z162" s="273"/>
      <c r="AA162" s="254"/>
      <c r="AB162" s="274"/>
      <c r="AC162" s="275"/>
      <c r="AD162" s="276"/>
      <c r="AE162" s="277"/>
      <c r="AF162" s="134" t="str">
        <f>IF(UPPER(AB162)="X",(IF(UPPER(AD162)="x","invalid",A162)),IF(UPPER(AD162)="X","0",""))</f>
        <v/>
      </c>
      <c r="AG162" s="135"/>
      <c r="AH162" s="136"/>
      <c r="AI162" s="279"/>
      <c r="AJ162" s="277"/>
      <c r="AK162" s="280"/>
      <c r="AL162" s="281"/>
      <c r="AM162" s="282"/>
    </row>
    <row r="163" spans="1:40" x14ac:dyDescent="0.2">
      <c r="A163" s="191">
        <v>5</v>
      </c>
      <c r="B163" s="192"/>
      <c r="C163" s="283" t="s">
        <v>109</v>
      </c>
      <c r="D163" s="284"/>
      <c r="E163" s="52" t="s">
        <v>116</v>
      </c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4"/>
      <c r="AB163" s="364"/>
      <c r="AC163" s="365"/>
      <c r="AD163" s="189"/>
      <c r="AE163" s="366"/>
      <c r="AF163" s="128" t="str">
        <f>IF(UPPER(AB163)="X",(IF(UPPER(AD163)="x","invalid",A163)),IF(UPPER(AD163)="X","0",""))</f>
        <v/>
      </c>
      <c r="AG163" s="129"/>
      <c r="AH163" s="130"/>
      <c r="AI163" s="189"/>
      <c r="AJ163" s="366"/>
      <c r="AK163" s="270" t="str">
        <f t="shared" ref="AK163:AK169" si="31">IF(AI163="X",A163,"")</f>
        <v/>
      </c>
      <c r="AL163" s="270"/>
      <c r="AM163" s="270"/>
    </row>
    <row r="164" spans="1:40" x14ac:dyDescent="0.2">
      <c r="A164" s="251"/>
      <c r="B164" s="252"/>
      <c r="C164" s="253" t="s">
        <v>110</v>
      </c>
      <c r="D164" s="254"/>
      <c r="E164" s="316" t="s">
        <v>160</v>
      </c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316"/>
      <c r="T164" s="316"/>
      <c r="U164" s="316"/>
      <c r="V164" s="316"/>
      <c r="W164" s="316"/>
      <c r="X164" s="316"/>
      <c r="Y164" s="316"/>
      <c r="Z164" s="316"/>
      <c r="AA164" s="317"/>
      <c r="AB164" s="255"/>
      <c r="AC164" s="256"/>
      <c r="AD164" s="256"/>
      <c r="AE164" s="257"/>
      <c r="AF164" s="258" t="str">
        <f>IF(UPPER(AB164)="X",(IF(UPPER(AD164)="x","invalid",A164)),IF(UPPER(AD164)="X","0",""))</f>
        <v/>
      </c>
      <c r="AG164" s="258"/>
      <c r="AH164" s="258"/>
      <c r="AI164" s="256"/>
      <c r="AJ164" s="257"/>
      <c r="AK164" s="219" t="str">
        <f t="shared" si="31"/>
        <v/>
      </c>
      <c r="AL164" s="219"/>
      <c r="AM164" s="220"/>
    </row>
    <row r="165" spans="1:40" x14ac:dyDescent="0.2">
      <c r="A165" s="236">
        <v>5</v>
      </c>
      <c r="B165" s="237"/>
      <c r="C165" s="360" t="s">
        <v>155</v>
      </c>
      <c r="D165" s="361"/>
      <c r="E165" s="361"/>
      <c r="F165" s="362"/>
      <c r="G165" s="305" t="s">
        <v>161</v>
      </c>
      <c r="H165" s="558"/>
      <c r="I165" s="558"/>
      <c r="J165" s="558"/>
      <c r="K165" s="558"/>
      <c r="L165" s="558"/>
      <c r="M165" s="558"/>
      <c r="N165" s="558"/>
      <c r="O165" s="558"/>
      <c r="P165" s="558"/>
      <c r="Q165" s="558"/>
      <c r="R165" s="558"/>
      <c r="S165" s="558"/>
      <c r="T165" s="558"/>
      <c r="U165" s="558"/>
      <c r="V165" s="558"/>
      <c r="W165" s="558"/>
      <c r="X165" s="558"/>
      <c r="Y165" s="558"/>
      <c r="Z165" s="558"/>
      <c r="AA165" s="306"/>
      <c r="AB165" s="176"/>
      <c r="AC165" s="177"/>
      <c r="AD165" s="176"/>
      <c r="AE165" s="563"/>
      <c r="AF165" s="131" t="str">
        <f>IF(UPPER(AB165)="X",(IF(UPPER(AD165)="x","invalid",A165)),IF(UPPER(AD165)="X","0",""))</f>
        <v/>
      </c>
      <c r="AG165" s="132"/>
      <c r="AH165" s="133"/>
      <c r="AI165" s="564"/>
      <c r="AJ165" s="565"/>
      <c r="AK165" s="566" t="str">
        <f t="shared" si="31"/>
        <v/>
      </c>
      <c r="AL165" s="566"/>
      <c r="AM165" s="566"/>
    </row>
    <row r="166" spans="1:40" x14ac:dyDescent="0.2">
      <c r="A166" s="236">
        <v>5</v>
      </c>
      <c r="B166" s="237"/>
      <c r="C166" s="360" t="s">
        <v>156</v>
      </c>
      <c r="D166" s="361"/>
      <c r="E166" s="361"/>
      <c r="F166" s="362"/>
      <c r="G166" s="555" t="s">
        <v>193</v>
      </c>
      <c r="H166" s="557"/>
      <c r="I166" s="557"/>
      <c r="J166" s="557"/>
      <c r="K166" s="557"/>
      <c r="L166" s="557"/>
      <c r="M166" s="557"/>
      <c r="N166" s="557"/>
      <c r="O166" s="557"/>
      <c r="P166" s="557"/>
      <c r="Q166" s="557"/>
      <c r="R166" s="557"/>
      <c r="S166" s="557"/>
      <c r="T166" s="557"/>
      <c r="U166" s="557"/>
      <c r="V166" s="557"/>
      <c r="W166" s="557"/>
      <c r="X166" s="557"/>
      <c r="Y166" s="557"/>
      <c r="Z166" s="557"/>
      <c r="AA166" s="556"/>
      <c r="AB166" s="138"/>
      <c r="AC166" s="139"/>
      <c r="AD166" s="562"/>
      <c r="AE166" s="363"/>
      <c r="AF166" s="134" t="str">
        <f>IF(UPPER(AB166)="X",(IF(UPPER(AD166)="x","invalid",A166)),IF(UPPER(AD166)="X","0",""))</f>
        <v/>
      </c>
      <c r="AG166" s="135"/>
      <c r="AH166" s="136"/>
      <c r="AI166" s="314"/>
      <c r="AJ166" s="315"/>
      <c r="AK166" s="355" t="str">
        <f t="shared" si="31"/>
        <v/>
      </c>
      <c r="AL166" s="355"/>
      <c r="AM166" s="355"/>
    </row>
    <row r="167" spans="1:40" x14ac:dyDescent="0.2">
      <c r="A167" s="236">
        <v>5</v>
      </c>
      <c r="B167" s="237"/>
      <c r="C167" s="559" t="s">
        <v>157</v>
      </c>
      <c r="D167" s="560"/>
      <c r="E167" s="560"/>
      <c r="F167" s="561"/>
      <c r="G167" s="305" t="s">
        <v>200</v>
      </c>
      <c r="H167" s="558"/>
      <c r="I167" s="558"/>
      <c r="J167" s="558"/>
      <c r="K167" s="558"/>
      <c r="L167" s="558"/>
      <c r="M167" s="558"/>
      <c r="N167" s="558"/>
      <c r="O167" s="558"/>
      <c r="P167" s="558"/>
      <c r="Q167" s="558"/>
      <c r="R167" s="558"/>
      <c r="S167" s="558"/>
      <c r="T167" s="558"/>
      <c r="U167" s="558"/>
      <c r="V167" s="558"/>
      <c r="W167" s="558"/>
      <c r="X167" s="558"/>
      <c r="Y167" s="558"/>
      <c r="Z167" s="558"/>
      <c r="AA167" s="306"/>
      <c r="AB167" s="138"/>
      <c r="AC167" s="139"/>
      <c r="AD167" s="138"/>
      <c r="AE167" s="363"/>
      <c r="AF167" s="134" t="str">
        <f t="shared" ref="AF167" si="32">IF(UPPER(AB167)="X",(IF(UPPER(AD167)="x","invalid",A167)),IF(UPPER(AD167)="X","0",""))</f>
        <v/>
      </c>
      <c r="AG167" s="135"/>
      <c r="AH167" s="136"/>
      <c r="AI167" s="314"/>
      <c r="AJ167" s="315"/>
      <c r="AK167" s="355" t="str">
        <f t="shared" si="31"/>
        <v/>
      </c>
      <c r="AL167" s="355"/>
      <c r="AM167" s="355"/>
    </row>
    <row r="168" spans="1:40" s="29" customFormat="1" x14ac:dyDescent="0.2">
      <c r="A168" s="251"/>
      <c r="B168" s="252"/>
      <c r="C168" s="253" t="s">
        <v>111</v>
      </c>
      <c r="D168" s="254"/>
      <c r="E168" s="316" t="s">
        <v>162</v>
      </c>
      <c r="F168" s="316"/>
      <c r="G168" s="316"/>
      <c r="H168" s="316"/>
      <c r="I168" s="316"/>
      <c r="J168" s="316"/>
      <c r="K168" s="316"/>
      <c r="L168" s="316"/>
      <c r="M168" s="316"/>
      <c r="N168" s="316"/>
      <c r="O168" s="316"/>
      <c r="P168" s="316"/>
      <c r="Q168" s="316"/>
      <c r="R168" s="316"/>
      <c r="S168" s="316"/>
      <c r="T168" s="316"/>
      <c r="U168" s="316"/>
      <c r="V168" s="316"/>
      <c r="W168" s="316"/>
      <c r="X168" s="316"/>
      <c r="Y168" s="316"/>
      <c r="Z168" s="316"/>
      <c r="AA168" s="317"/>
      <c r="AB168" s="255"/>
      <c r="AC168" s="256"/>
      <c r="AD168" s="256"/>
      <c r="AE168" s="257"/>
      <c r="AF168" s="258" t="str">
        <f>IF(UPPER(AB168)="X",(IF(UPPER(AD168)="x","invalid",A168)),IF(UPPER(AD168)="X","0",""))</f>
        <v/>
      </c>
      <c r="AG168" s="258"/>
      <c r="AH168" s="258"/>
      <c r="AI168" s="256"/>
      <c r="AJ168" s="257"/>
      <c r="AK168" s="219" t="str">
        <f t="shared" si="31"/>
        <v/>
      </c>
      <c r="AL168" s="219"/>
      <c r="AM168" s="220"/>
      <c r="AN168"/>
    </row>
    <row r="169" spans="1:40" s="29" customFormat="1" x14ac:dyDescent="0.2">
      <c r="A169" s="236">
        <v>5</v>
      </c>
      <c r="B169" s="237"/>
      <c r="C169" s="360" t="s">
        <v>165</v>
      </c>
      <c r="D169" s="361"/>
      <c r="E169" s="361"/>
      <c r="F169" s="362"/>
      <c r="G169" s="305" t="s">
        <v>163</v>
      </c>
      <c r="H169" s="558"/>
      <c r="I169" s="558"/>
      <c r="J169" s="558"/>
      <c r="K169" s="558"/>
      <c r="L169" s="558"/>
      <c r="M169" s="558"/>
      <c r="N169" s="558"/>
      <c r="O169" s="558"/>
      <c r="P169" s="558"/>
      <c r="Q169" s="558"/>
      <c r="R169" s="558"/>
      <c r="S169" s="558"/>
      <c r="T169" s="558"/>
      <c r="U169" s="558"/>
      <c r="V169" s="558"/>
      <c r="W169" s="558"/>
      <c r="X169" s="558"/>
      <c r="Y169" s="558"/>
      <c r="Z169" s="558"/>
      <c r="AA169" s="306"/>
      <c r="AB169" s="138"/>
      <c r="AC169" s="139"/>
      <c r="AD169" s="562"/>
      <c r="AE169" s="363"/>
      <c r="AF169" s="134" t="str">
        <f>IF(UPPER(AB169)="X",(IF(UPPER(AD169)="x","invalid",A169)),IF(UPPER(AD169)="X","0",""))</f>
        <v/>
      </c>
      <c r="AG169" s="135"/>
      <c r="AH169" s="136"/>
      <c r="AI169" s="314"/>
      <c r="AJ169" s="315"/>
      <c r="AK169" s="355" t="str">
        <f t="shared" si="31"/>
        <v/>
      </c>
      <c r="AL169" s="355"/>
      <c r="AM169" s="355"/>
      <c r="AN169"/>
    </row>
    <row r="170" spans="1:40" s="29" customFormat="1" x14ac:dyDescent="0.2">
      <c r="A170" s="236">
        <v>5</v>
      </c>
      <c r="B170" s="237"/>
      <c r="C170" s="360" t="s">
        <v>166</v>
      </c>
      <c r="D170" s="361"/>
      <c r="E170" s="361"/>
      <c r="F170" s="362"/>
      <c r="G170" s="305" t="s">
        <v>179</v>
      </c>
      <c r="H170" s="558"/>
      <c r="I170" s="558"/>
      <c r="J170" s="558"/>
      <c r="K170" s="558"/>
      <c r="L170" s="558"/>
      <c r="M170" s="558"/>
      <c r="N170" s="558"/>
      <c r="O170" s="558"/>
      <c r="P170" s="558"/>
      <c r="Q170" s="558"/>
      <c r="R170" s="558"/>
      <c r="S170" s="558"/>
      <c r="T170" s="558"/>
      <c r="U170" s="558"/>
      <c r="V170" s="558"/>
      <c r="W170" s="558"/>
      <c r="X170" s="558"/>
      <c r="Y170" s="558"/>
      <c r="Z170" s="558"/>
      <c r="AA170" s="306"/>
      <c r="AB170" s="138"/>
      <c r="AC170" s="139"/>
      <c r="AD170" s="138"/>
      <c r="AE170" s="363"/>
      <c r="AF170" s="134" t="str">
        <f t="shared" ref="AF170:AF173" si="33">IF(UPPER(AB170)="X",(IF(UPPER(AD170)="x","invalid",A170)),IF(UPPER(AD170)="X","0",""))</f>
        <v/>
      </c>
      <c r="AG170" s="135"/>
      <c r="AH170" s="136"/>
      <c r="AI170" s="314"/>
      <c r="AJ170" s="315"/>
      <c r="AK170" s="355" t="str">
        <f t="shared" ref="AK170:AK175" si="34">IF(AI170="X",A170,"")</f>
        <v/>
      </c>
      <c r="AL170" s="355"/>
      <c r="AM170" s="355"/>
      <c r="AN170"/>
    </row>
    <row r="171" spans="1:40" s="29" customFormat="1" x14ac:dyDescent="0.2">
      <c r="A171" s="236">
        <v>5</v>
      </c>
      <c r="B171" s="237"/>
      <c r="C171" s="360" t="s">
        <v>167</v>
      </c>
      <c r="D171" s="361"/>
      <c r="E171" s="361"/>
      <c r="F171" s="362"/>
      <c r="G171" s="305" t="s">
        <v>178</v>
      </c>
      <c r="H171" s="558"/>
      <c r="I171" s="558"/>
      <c r="J171" s="558"/>
      <c r="K171" s="558"/>
      <c r="L171" s="558"/>
      <c r="M171" s="558"/>
      <c r="N171" s="558"/>
      <c r="O171" s="558"/>
      <c r="P171" s="558"/>
      <c r="Q171" s="558"/>
      <c r="R171" s="558"/>
      <c r="S171" s="558"/>
      <c r="T171" s="558"/>
      <c r="U171" s="558"/>
      <c r="V171" s="558"/>
      <c r="W171" s="558"/>
      <c r="X171" s="558"/>
      <c r="Y171" s="558"/>
      <c r="Z171" s="558"/>
      <c r="AA171" s="306"/>
      <c r="AB171" s="138"/>
      <c r="AC171" s="139"/>
      <c r="AD171" s="138"/>
      <c r="AE171" s="139"/>
      <c r="AF171" s="134" t="str">
        <f t="shared" si="33"/>
        <v/>
      </c>
      <c r="AG171" s="135"/>
      <c r="AH171" s="136"/>
      <c r="AI171" s="314"/>
      <c r="AJ171" s="315"/>
      <c r="AK171" s="355" t="str">
        <f t="shared" si="34"/>
        <v/>
      </c>
      <c r="AL171" s="355"/>
      <c r="AM171" s="355"/>
      <c r="AN171"/>
    </row>
    <row r="172" spans="1:40" s="29" customFormat="1" x14ac:dyDescent="0.2">
      <c r="A172" s="236">
        <v>5</v>
      </c>
      <c r="B172" s="237"/>
      <c r="C172" s="360" t="s">
        <v>173</v>
      </c>
      <c r="D172" s="361"/>
      <c r="E172" s="361"/>
      <c r="F172" s="362"/>
      <c r="G172" s="305" t="s">
        <v>174</v>
      </c>
      <c r="H172" s="558"/>
      <c r="I172" s="558"/>
      <c r="J172" s="558"/>
      <c r="K172" s="558"/>
      <c r="L172" s="558"/>
      <c r="M172" s="558"/>
      <c r="N172" s="558"/>
      <c r="O172" s="558"/>
      <c r="P172" s="558"/>
      <c r="Q172" s="558"/>
      <c r="R172" s="558"/>
      <c r="S172" s="558"/>
      <c r="T172" s="558"/>
      <c r="U172" s="558"/>
      <c r="V172" s="558"/>
      <c r="W172" s="558"/>
      <c r="X172" s="558"/>
      <c r="Y172" s="558"/>
      <c r="Z172" s="558"/>
      <c r="AA172" s="306"/>
      <c r="AB172" s="138"/>
      <c r="AC172" s="139"/>
      <c r="AD172" s="138"/>
      <c r="AE172" s="139"/>
      <c r="AF172" s="134" t="str">
        <f t="shared" si="33"/>
        <v/>
      </c>
      <c r="AG172" s="135"/>
      <c r="AH172" s="136"/>
      <c r="AI172" s="314"/>
      <c r="AJ172" s="315"/>
      <c r="AK172" s="355" t="str">
        <f t="shared" si="34"/>
        <v/>
      </c>
      <c r="AL172" s="355"/>
      <c r="AM172" s="355"/>
      <c r="AN172"/>
    </row>
    <row r="173" spans="1:40" s="29" customFormat="1" x14ac:dyDescent="0.2">
      <c r="A173" s="236">
        <v>5</v>
      </c>
      <c r="B173" s="237"/>
      <c r="C173" s="360" t="s">
        <v>177</v>
      </c>
      <c r="D173" s="361"/>
      <c r="E173" s="361"/>
      <c r="F173" s="362"/>
      <c r="G173" s="305" t="s">
        <v>200</v>
      </c>
      <c r="H173" s="558"/>
      <c r="I173" s="558"/>
      <c r="J173" s="558"/>
      <c r="K173" s="558"/>
      <c r="L173" s="558"/>
      <c r="M173" s="558"/>
      <c r="N173" s="558"/>
      <c r="O173" s="558"/>
      <c r="P173" s="558"/>
      <c r="Q173" s="558"/>
      <c r="R173" s="558"/>
      <c r="S173" s="558"/>
      <c r="T173" s="558"/>
      <c r="U173" s="558"/>
      <c r="V173" s="558"/>
      <c r="W173" s="558"/>
      <c r="X173" s="558"/>
      <c r="Y173" s="558"/>
      <c r="Z173" s="558"/>
      <c r="AA173" s="306"/>
      <c r="AB173" s="138"/>
      <c r="AC173" s="139"/>
      <c r="AD173" s="138"/>
      <c r="AE173" s="363"/>
      <c r="AF173" s="134" t="str">
        <f t="shared" si="33"/>
        <v/>
      </c>
      <c r="AG173" s="135"/>
      <c r="AH173" s="136"/>
      <c r="AI173" s="314"/>
      <c r="AJ173" s="315"/>
      <c r="AK173" s="355" t="str">
        <f t="shared" si="34"/>
        <v/>
      </c>
      <c r="AL173" s="355"/>
      <c r="AM173" s="355"/>
      <c r="AN173"/>
    </row>
    <row r="174" spans="1:40" s="29" customFormat="1" x14ac:dyDescent="0.2">
      <c r="A174" s="251"/>
      <c r="B174" s="252"/>
      <c r="C174" s="253" t="s">
        <v>118</v>
      </c>
      <c r="D174" s="254"/>
      <c r="E174" s="316" t="s">
        <v>181</v>
      </c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  <c r="W174" s="316"/>
      <c r="X174" s="316"/>
      <c r="Y174" s="316"/>
      <c r="Z174" s="316"/>
      <c r="AA174" s="317"/>
      <c r="AB174" s="255"/>
      <c r="AC174" s="256"/>
      <c r="AD174" s="256"/>
      <c r="AE174" s="257"/>
      <c r="AF174" s="258" t="str">
        <f>IF(UPPER(AB174)="X",(IF(UPPER(AD174)="x","invalid",A174)),IF(UPPER(AD174)="X","0",""))</f>
        <v/>
      </c>
      <c r="AG174" s="258"/>
      <c r="AH174" s="258"/>
      <c r="AI174" s="256"/>
      <c r="AJ174" s="257"/>
      <c r="AK174" s="219" t="str">
        <f t="shared" si="34"/>
        <v/>
      </c>
      <c r="AL174" s="219"/>
      <c r="AM174" s="220"/>
      <c r="AN174"/>
    </row>
    <row r="175" spans="1:40" s="29" customFormat="1" x14ac:dyDescent="0.2">
      <c r="A175" s="236">
        <v>3</v>
      </c>
      <c r="B175" s="237"/>
      <c r="C175" s="360" t="s">
        <v>180</v>
      </c>
      <c r="D175" s="361"/>
      <c r="E175" s="361"/>
      <c r="F175" s="362"/>
      <c r="G175" s="305" t="s">
        <v>182</v>
      </c>
      <c r="H175" s="558"/>
      <c r="I175" s="558"/>
      <c r="J175" s="558"/>
      <c r="K175" s="558"/>
      <c r="L175" s="558"/>
      <c r="M175" s="558"/>
      <c r="N175" s="558"/>
      <c r="O175" s="558"/>
      <c r="P175" s="558"/>
      <c r="Q175" s="558"/>
      <c r="R175" s="558"/>
      <c r="S175" s="558"/>
      <c r="T175" s="558"/>
      <c r="U175" s="558"/>
      <c r="V175" s="558"/>
      <c r="W175" s="558"/>
      <c r="X175" s="558"/>
      <c r="Y175" s="558"/>
      <c r="Z175" s="558"/>
      <c r="AA175" s="306"/>
      <c r="AB175" s="138"/>
      <c r="AC175" s="139"/>
      <c r="AD175" s="138"/>
      <c r="AE175" s="363"/>
      <c r="AF175" s="134" t="str">
        <f t="shared" ref="AF175" si="35">IF(UPPER(AB175)="X",(IF(UPPER(AD175)="x","invalid",A175)),IF(UPPER(AD175)="X","0",""))</f>
        <v/>
      </c>
      <c r="AG175" s="135"/>
      <c r="AH175" s="136"/>
      <c r="AI175" s="314"/>
      <c r="AJ175" s="315"/>
      <c r="AK175" s="355" t="str">
        <f t="shared" si="34"/>
        <v/>
      </c>
      <c r="AL175" s="355"/>
      <c r="AM175" s="355"/>
      <c r="AN175"/>
    </row>
    <row r="176" spans="1:40" s="29" customFormat="1" x14ac:dyDescent="0.2">
      <c r="A176" s="367">
        <v>4.2</v>
      </c>
      <c r="B176" s="367"/>
      <c r="C176" s="253" t="s">
        <v>169</v>
      </c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368"/>
      <c r="AC176" s="369"/>
      <c r="AD176" s="370"/>
      <c r="AE176" s="369"/>
      <c r="AF176" s="371"/>
      <c r="AG176" s="371"/>
      <c r="AH176" s="371"/>
      <c r="AI176" s="369"/>
      <c r="AJ176" s="369"/>
      <c r="AK176" s="372"/>
      <c r="AL176" s="372"/>
      <c r="AM176" s="373"/>
      <c r="AN176"/>
    </row>
    <row r="177" spans="1:76" s="29" customFormat="1" x14ac:dyDescent="0.2">
      <c r="A177" s="356">
        <v>20</v>
      </c>
      <c r="B177" s="357"/>
      <c r="C177" s="253" t="s">
        <v>112</v>
      </c>
      <c r="D177" s="254"/>
      <c r="E177" s="253" t="s">
        <v>159</v>
      </c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73"/>
      <c r="U177" s="273"/>
      <c r="V177" s="273"/>
      <c r="W177" s="273"/>
      <c r="X177" s="273"/>
      <c r="Y177" s="273"/>
      <c r="Z177" s="273"/>
      <c r="AA177" s="254"/>
      <c r="AB177" s="191"/>
      <c r="AC177" s="358"/>
      <c r="AD177" s="359"/>
      <c r="AE177" s="351"/>
      <c r="AF177" s="131" t="str">
        <f>IF(UPPER(AB177)="X",(IF(UPPER(AD177)="x","invalid",A177)),IF(UPPER(AD177)="X","0",""))</f>
        <v/>
      </c>
      <c r="AG177" s="132"/>
      <c r="AH177" s="133"/>
      <c r="AI177" s="350"/>
      <c r="AJ177" s="351"/>
      <c r="AK177" s="352"/>
      <c r="AL177" s="353"/>
      <c r="AM177" s="354"/>
      <c r="AN177"/>
    </row>
    <row r="178" spans="1:76" s="29" customFormat="1" x14ac:dyDescent="0.2">
      <c r="A178" s="236">
        <v>5</v>
      </c>
      <c r="B178" s="237"/>
      <c r="C178" s="305" t="s">
        <v>113</v>
      </c>
      <c r="D178" s="306"/>
      <c r="E178" s="297" t="s">
        <v>115</v>
      </c>
      <c r="F178" s="297"/>
      <c r="G178" s="297"/>
      <c r="H178" s="297"/>
      <c r="I178" s="297"/>
      <c r="J178" s="297"/>
      <c r="K178" s="297"/>
      <c r="L178" s="297"/>
      <c r="M178" s="297"/>
      <c r="N178" s="297"/>
      <c r="O178" s="297"/>
      <c r="P178" s="297"/>
      <c r="Q178" s="297"/>
      <c r="R178" s="297"/>
      <c r="S178" s="297"/>
      <c r="T178" s="297"/>
      <c r="U178" s="297"/>
      <c r="V178" s="297"/>
      <c r="W178" s="297"/>
      <c r="X178" s="297"/>
      <c r="Y178" s="297"/>
      <c r="Z178" s="297"/>
      <c r="AA178" s="297"/>
      <c r="AB178" s="115"/>
      <c r="AC178" s="221"/>
      <c r="AD178" s="115"/>
      <c r="AE178" s="221"/>
      <c r="AF178" s="134" t="str">
        <f>IF(UPPER(AB178)="X",(IF(UPPER(AD178)="x","invalid",A178)),IF(UPPER(AD178)="X","0",""))</f>
        <v/>
      </c>
      <c r="AG178" s="135"/>
      <c r="AH178" s="136"/>
      <c r="AI178" s="314"/>
      <c r="AJ178" s="315"/>
      <c r="AK178" s="355" t="str">
        <f>IF(AI178="X",A178,"")</f>
        <v/>
      </c>
      <c r="AL178" s="355"/>
      <c r="AM178" s="355"/>
      <c r="AN178"/>
    </row>
    <row r="179" spans="1:76" s="29" customFormat="1" x14ac:dyDescent="0.2">
      <c r="A179" s="274">
        <v>5</v>
      </c>
      <c r="B179" s="554"/>
      <c r="C179" s="555" t="s">
        <v>114</v>
      </c>
      <c r="D179" s="556"/>
      <c r="E179" s="555" t="s">
        <v>164</v>
      </c>
      <c r="F179" s="557"/>
      <c r="G179" s="557"/>
      <c r="H179" s="557"/>
      <c r="I179" s="557"/>
      <c r="J179" s="557"/>
      <c r="K179" s="557"/>
      <c r="L179" s="557"/>
      <c r="M179" s="557"/>
      <c r="N179" s="557"/>
      <c r="O179" s="557"/>
      <c r="P179" s="557"/>
      <c r="Q179" s="557"/>
      <c r="R179" s="557"/>
      <c r="S179" s="557"/>
      <c r="T179" s="557"/>
      <c r="U179" s="557"/>
      <c r="V179" s="557"/>
      <c r="W179" s="557"/>
      <c r="X179" s="557"/>
      <c r="Y179" s="557"/>
      <c r="Z179" s="557"/>
      <c r="AA179" s="557"/>
      <c r="AB179" s="115"/>
      <c r="AC179" s="221"/>
      <c r="AD179" s="115"/>
      <c r="AE179" s="221"/>
      <c r="AF179" s="134" t="str">
        <f>IF(UPPER(AB179)="X",(IF(UPPER(AD179)="x","invalid",A179)),IF(UPPER(AD179)="X","0",""))</f>
        <v/>
      </c>
      <c r="AG179" s="135"/>
      <c r="AH179" s="136"/>
      <c r="AI179" s="314"/>
      <c r="AJ179" s="315"/>
      <c r="AK179" s="355" t="str">
        <f>IF(AI179="X",A179,"")</f>
        <v/>
      </c>
      <c r="AL179" s="355"/>
      <c r="AM179" s="355"/>
      <c r="AN179"/>
    </row>
    <row r="180" spans="1:76" s="29" customFormat="1" x14ac:dyDescent="0.2">
      <c r="A180" s="236">
        <v>5</v>
      </c>
      <c r="B180" s="237"/>
      <c r="C180" s="305" t="s">
        <v>119</v>
      </c>
      <c r="D180" s="306"/>
      <c r="E180" s="297" t="s">
        <v>168</v>
      </c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97"/>
      <c r="T180" s="297"/>
      <c r="U180" s="297"/>
      <c r="V180" s="297"/>
      <c r="W180" s="297"/>
      <c r="X180" s="297"/>
      <c r="Y180" s="297"/>
      <c r="Z180" s="297"/>
      <c r="AA180" s="297"/>
      <c r="AB180" s="115"/>
      <c r="AC180" s="221"/>
      <c r="AD180" s="221"/>
      <c r="AE180" s="221"/>
      <c r="AF180" s="134" t="str">
        <f t="shared" ref="AF180:AF181" si="36">IF(UPPER(AB180)="X",(IF(UPPER(AD180)="x","invalid",A180)),IF(UPPER(AD180)="X","0",""))</f>
        <v/>
      </c>
      <c r="AG180" s="135"/>
      <c r="AH180" s="136"/>
      <c r="AI180" s="314"/>
      <c r="AJ180" s="315"/>
      <c r="AK180" s="355" t="str">
        <f>IF(AI180="X",A180,"")</f>
        <v/>
      </c>
      <c r="AL180" s="355"/>
      <c r="AM180" s="355"/>
      <c r="AN180"/>
    </row>
    <row r="181" spans="1:76" x14ac:dyDescent="0.2">
      <c r="A181" s="236">
        <v>5</v>
      </c>
      <c r="B181" s="237"/>
      <c r="C181" s="305" t="s">
        <v>217</v>
      </c>
      <c r="D181" s="306"/>
      <c r="E181" s="297" t="s">
        <v>149</v>
      </c>
      <c r="F181" s="297"/>
      <c r="G181" s="297"/>
      <c r="H181" s="297"/>
      <c r="I181" s="297"/>
      <c r="J181" s="297"/>
      <c r="K181" s="297"/>
      <c r="L181" s="297"/>
      <c r="M181" s="297"/>
      <c r="N181" s="297"/>
      <c r="O181" s="297"/>
      <c r="P181" s="297"/>
      <c r="Q181" s="297"/>
      <c r="R181" s="297"/>
      <c r="S181" s="297"/>
      <c r="T181" s="297"/>
      <c r="U181" s="297"/>
      <c r="V181" s="297"/>
      <c r="W181" s="297"/>
      <c r="X181" s="297"/>
      <c r="Y181" s="297"/>
      <c r="Z181" s="297"/>
      <c r="AA181" s="297"/>
      <c r="AB181" s="115"/>
      <c r="AC181" s="221"/>
      <c r="AD181" s="115"/>
      <c r="AE181" s="221"/>
      <c r="AF181" s="134" t="str">
        <f t="shared" si="36"/>
        <v/>
      </c>
      <c r="AG181" s="135"/>
      <c r="AH181" s="136"/>
      <c r="AI181" s="314"/>
      <c r="AJ181" s="315"/>
      <c r="AK181" s="355" t="str">
        <f>IF(AI181="X",A181,"")</f>
        <v/>
      </c>
      <c r="AL181" s="355"/>
      <c r="AM181" s="355"/>
    </row>
    <row r="182" spans="1:76" s="29" customFormat="1" ht="13.5" thickBot="1" x14ac:dyDescent="0.25">
      <c r="A182" s="340">
        <f>SUM(A163:A175,A178:A181)</f>
        <v>68</v>
      </c>
      <c r="B182" s="341"/>
      <c r="C182" s="342" t="s">
        <v>87</v>
      </c>
      <c r="D182" s="343"/>
      <c r="E182" s="343"/>
      <c r="F182" s="343"/>
      <c r="G182" s="343"/>
      <c r="H182" s="343"/>
      <c r="I182" s="343"/>
      <c r="J182" s="343"/>
      <c r="K182" s="343"/>
      <c r="L182" s="343"/>
      <c r="M182" s="343"/>
      <c r="N182" s="343"/>
      <c r="O182" s="343"/>
      <c r="P182" s="343"/>
      <c r="Q182" s="344" t="s">
        <v>86</v>
      </c>
      <c r="R182" s="345"/>
      <c r="S182" s="345"/>
      <c r="T182" s="345"/>
      <c r="U182" s="345"/>
      <c r="V182" s="345"/>
      <c r="W182" s="345"/>
      <c r="X182" s="345"/>
      <c r="Y182" s="345"/>
      <c r="Z182" s="345"/>
      <c r="AA182" s="346"/>
      <c r="AB182" s="347"/>
      <c r="AC182" s="347"/>
      <c r="AD182" s="348"/>
      <c r="AE182" s="348"/>
      <c r="AF182" s="349">
        <f>SUM(AF162:AF175,AF177:AF181)</f>
        <v>0</v>
      </c>
      <c r="AG182" s="349"/>
      <c r="AH182" s="349"/>
      <c r="AI182" s="324"/>
      <c r="AJ182" s="324"/>
      <c r="AK182" s="325">
        <f>SUM(AK163:AK175,AK178:AK181)</f>
        <v>0</v>
      </c>
      <c r="AL182" s="326"/>
      <c r="AM182" s="326"/>
      <c r="AN182"/>
    </row>
    <row r="183" spans="1:76" s="29" customFormat="1" ht="13.5" thickTop="1" x14ac:dyDescent="0.2">
      <c r="A183" s="327" t="s">
        <v>85</v>
      </c>
      <c r="B183" s="328"/>
      <c r="C183" s="328"/>
      <c r="D183" s="328"/>
      <c r="E183" s="328"/>
      <c r="F183" s="328"/>
      <c r="G183" s="328"/>
      <c r="H183" s="328"/>
      <c r="I183" s="328"/>
      <c r="J183" s="328"/>
      <c r="K183" s="328"/>
      <c r="L183" s="328"/>
      <c r="M183" s="328"/>
      <c r="N183" s="328"/>
      <c r="O183" s="328"/>
      <c r="P183" s="328"/>
      <c r="Q183" s="328"/>
      <c r="R183" s="328"/>
      <c r="S183" s="328"/>
      <c r="T183" s="328"/>
      <c r="U183" s="328"/>
      <c r="V183" s="328"/>
      <c r="W183" s="328"/>
      <c r="X183" s="328"/>
      <c r="Y183" s="328"/>
      <c r="Z183" s="31"/>
      <c r="AA183" s="329" t="str">
        <f>IMSUB(AF183,AK183)</f>
        <v>68</v>
      </c>
      <c r="AB183" s="330"/>
      <c r="AC183" s="331"/>
      <c r="AD183" s="332" t="s">
        <v>49</v>
      </c>
      <c r="AE183" s="333"/>
      <c r="AF183" s="334">
        <f>SUM(A182)</f>
        <v>68</v>
      </c>
      <c r="AG183" s="335"/>
      <c r="AH183" s="336"/>
      <c r="AI183" s="332" t="s">
        <v>50</v>
      </c>
      <c r="AJ183" s="333"/>
      <c r="AK183" s="337">
        <f>SUM(AK182)</f>
        <v>0</v>
      </c>
      <c r="AL183" s="338"/>
      <c r="AM183" s="339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</row>
    <row r="184" spans="1:76" x14ac:dyDescent="0.2">
      <c r="AA184" s="285" t="s">
        <v>4</v>
      </c>
      <c r="AB184" s="286"/>
      <c r="AC184" s="287"/>
      <c r="AF184" s="318" t="s">
        <v>88</v>
      </c>
      <c r="AG184" s="319"/>
      <c r="AH184" s="320"/>
      <c r="AK184" s="321" t="s">
        <v>4</v>
      </c>
      <c r="AL184" s="322"/>
      <c r="AM184" s="323"/>
    </row>
    <row r="185" spans="1:76" x14ac:dyDescent="0.2">
      <c r="AA185" s="329" t="s">
        <v>91</v>
      </c>
      <c r="AB185" s="330"/>
      <c r="AC185" s="331"/>
      <c r="AF185" s="586" t="s">
        <v>89</v>
      </c>
      <c r="AG185" s="335"/>
      <c r="AH185" s="336"/>
      <c r="AK185" s="337" t="s">
        <v>90</v>
      </c>
      <c r="AL185" s="338"/>
      <c r="AM185" s="339"/>
    </row>
    <row r="186" spans="1:76" ht="13.15" customHeight="1" x14ac:dyDescent="0.2"/>
    <row r="187" spans="1:76" ht="18" customHeight="1" x14ac:dyDescent="0.2">
      <c r="A187" s="290" t="s">
        <v>45</v>
      </c>
      <c r="B187" s="291"/>
      <c r="C187" s="290" t="s">
        <v>92</v>
      </c>
      <c r="D187" s="294"/>
      <c r="E187" s="294"/>
      <c r="F187" s="291"/>
      <c r="G187" s="567" t="s">
        <v>235</v>
      </c>
      <c r="H187" s="568"/>
      <c r="I187" s="568"/>
      <c r="J187" s="568"/>
      <c r="K187" s="568"/>
      <c r="L187" s="568"/>
      <c r="M187" s="568"/>
      <c r="N187" s="568"/>
      <c r="O187" s="568"/>
      <c r="P187" s="568"/>
      <c r="Q187" s="568"/>
      <c r="R187" s="568"/>
      <c r="S187" s="568"/>
      <c r="T187" s="568"/>
      <c r="U187" s="568"/>
      <c r="V187" s="568"/>
      <c r="W187" s="568"/>
      <c r="X187" s="568"/>
      <c r="Y187" s="568"/>
      <c r="Z187" s="568"/>
      <c r="AA187" s="568"/>
      <c r="AB187" s="568"/>
      <c r="AC187" s="568"/>
      <c r="AD187" s="568"/>
      <c r="AE187" s="568"/>
      <c r="AF187" s="569"/>
      <c r="AG187" s="290" t="s">
        <v>1</v>
      </c>
      <c r="AH187" s="291"/>
      <c r="AI187" s="294" t="s">
        <v>2</v>
      </c>
      <c r="AJ187" s="291"/>
      <c r="AK187" s="290" t="s">
        <v>172</v>
      </c>
      <c r="AL187" s="294"/>
      <c r="AM187" s="291"/>
    </row>
    <row r="188" spans="1:76" x14ac:dyDescent="0.2">
      <c r="A188" s="292"/>
      <c r="B188" s="293"/>
      <c r="C188" s="292"/>
      <c r="D188" s="295"/>
      <c r="E188" s="295"/>
      <c r="F188" s="293"/>
      <c r="G188" s="570"/>
      <c r="H188" s="571"/>
      <c r="I188" s="571"/>
      <c r="J188" s="571"/>
      <c r="K188" s="571"/>
      <c r="L188" s="571"/>
      <c r="M188" s="571"/>
      <c r="N188" s="571"/>
      <c r="O188" s="571"/>
      <c r="P188" s="571"/>
      <c r="Q188" s="571"/>
      <c r="R188" s="571"/>
      <c r="S188" s="571"/>
      <c r="T188" s="571"/>
      <c r="U188" s="571"/>
      <c r="V188" s="571"/>
      <c r="W188" s="571"/>
      <c r="X188" s="571"/>
      <c r="Y188" s="571"/>
      <c r="Z188" s="571"/>
      <c r="AA188" s="571"/>
      <c r="AB188" s="571"/>
      <c r="AC188" s="571"/>
      <c r="AD188" s="571"/>
      <c r="AE188" s="571"/>
      <c r="AF188" s="572"/>
      <c r="AG188" s="292"/>
      <c r="AH188" s="293"/>
      <c r="AI188" s="295"/>
      <c r="AJ188" s="293"/>
      <c r="AK188" s="292"/>
      <c r="AL188" s="295"/>
      <c r="AM188" s="293"/>
    </row>
    <row r="189" spans="1:76" x14ac:dyDescent="0.2">
      <c r="A189" s="236">
        <v>5</v>
      </c>
      <c r="B189" s="237"/>
      <c r="C189" s="305">
        <v>5.0999999999999996</v>
      </c>
      <c r="D189" s="306"/>
      <c r="E189" s="555" t="s">
        <v>203</v>
      </c>
      <c r="F189" s="557"/>
      <c r="G189" s="557"/>
      <c r="H189" s="557"/>
      <c r="I189" s="557"/>
      <c r="J189" s="557"/>
      <c r="K189" s="557"/>
      <c r="L189" s="557"/>
      <c r="M189" s="557"/>
      <c r="N189" s="557"/>
      <c r="O189" s="557"/>
      <c r="P189" s="557"/>
      <c r="Q189" s="557"/>
      <c r="R189" s="557"/>
      <c r="S189" s="557"/>
      <c r="T189" s="557"/>
      <c r="U189" s="557"/>
      <c r="V189" s="557"/>
      <c r="W189" s="557"/>
      <c r="X189" s="557"/>
      <c r="Y189" s="557"/>
      <c r="Z189" s="557"/>
      <c r="AA189" s="557"/>
      <c r="AB189" s="557"/>
      <c r="AC189" s="557"/>
      <c r="AD189" s="557"/>
      <c r="AE189" s="557"/>
      <c r="AF189" s="556"/>
      <c r="AG189" s="583"/>
      <c r="AH189" s="585"/>
      <c r="AI189" s="574"/>
      <c r="AJ189" s="575"/>
      <c r="AK189" s="573" t="str">
        <f>IF(UPPER(AG189)="X",(IF(UPPER(AI189)="X","Invalid",A189)),IF(UPPER(AI189)="X","0",""))</f>
        <v/>
      </c>
      <c r="AL189" s="574"/>
      <c r="AM189" s="575"/>
    </row>
    <row r="190" spans="1:76" ht="13.15" customHeight="1" x14ac:dyDescent="0.2">
      <c r="A190" s="137">
        <v>5</v>
      </c>
      <c r="B190" s="137"/>
      <c r="C190" s="297">
        <v>5.2</v>
      </c>
      <c r="D190" s="297"/>
      <c r="E190" s="305" t="s">
        <v>204</v>
      </c>
      <c r="F190" s="558"/>
      <c r="G190" s="558"/>
      <c r="H190" s="558"/>
      <c r="I190" s="558"/>
      <c r="J190" s="558"/>
      <c r="K190" s="558"/>
      <c r="L190" s="558"/>
      <c r="M190" s="558"/>
      <c r="N190" s="558"/>
      <c r="O190" s="558"/>
      <c r="P190" s="558"/>
      <c r="Q190" s="558"/>
      <c r="R190" s="558"/>
      <c r="S190" s="558"/>
      <c r="T190" s="558"/>
      <c r="U190" s="558"/>
      <c r="V190" s="558"/>
      <c r="W190" s="558"/>
      <c r="X190" s="558"/>
      <c r="Y190" s="558"/>
      <c r="Z190" s="558"/>
      <c r="AA190" s="558"/>
      <c r="AB190" s="558"/>
      <c r="AC190" s="558"/>
      <c r="AD190" s="558"/>
      <c r="AE190" s="558"/>
      <c r="AF190" s="306"/>
      <c r="AG190" s="583"/>
      <c r="AH190" s="584"/>
      <c r="AI190" s="574"/>
      <c r="AJ190" s="575"/>
      <c r="AK190" s="573" t="str">
        <f>IF(UPPER(AG190)="X",(IF(UPPER(AI190)="X","Invalid",A190)),IF(UPPER(AI190)="X","0",""))</f>
        <v/>
      </c>
      <c r="AL190" s="574"/>
      <c r="AM190" s="575"/>
    </row>
    <row r="191" spans="1:76" ht="13.15" customHeight="1" x14ac:dyDescent="0.2">
      <c r="A191" s="298">
        <v>10</v>
      </c>
      <c r="B191" s="299"/>
      <c r="C191" s="253">
        <v>5.3</v>
      </c>
      <c r="D191" s="254"/>
      <c r="E191" s="253" t="s">
        <v>191</v>
      </c>
      <c r="F191" s="273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  <c r="Q191" s="273"/>
      <c r="R191" s="273"/>
      <c r="S191" s="273"/>
      <c r="T191" s="273"/>
      <c r="U191" s="273"/>
      <c r="V191" s="273"/>
      <c r="W191" s="273"/>
      <c r="X191" s="273"/>
      <c r="Y191" s="273"/>
      <c r="Z191" s="273"/>
      <c r="AA191" s="273"/>
      <c r="AB191" s="273"/>
      <c r="AC191" s="273"/>
      <c r="AD191" s="273"/>
      <c r="AE191" s="273"/>
      <c r="AF191" s="254"/>
      <c r="AG191" s="255"/>
      <c r="AH191" s="582"/>
      <c r="AI191" s="300"/>
      <c r="AJ191" s="301"/>
      <c r="AK191" s="579" t="str">
        <f>IF(UPPER(AG191)="X",(IF(UPPER(AI191)="X","Invalid",A191)),IF(UPPER(AI191)="X","0",""))</f>
        <v/>
      </c>
      <c r="AL191" s="580"/>
      <c r="AM191" s="581"/>
    </row>
    <row r="192" spans="1:76" x14ac:dyDescent="0.2">
      <c r="A192" s="296">
        <f>SUM(A189:A190)</f>
        <v>10</v>
      </c>
      <c r="B192" s="296"/>
      <c r="C192" s="302" t="s">
        <v>87</v>
      </c>
      <c r="D192" s="303"/>
      <c r="E192" s="303"/>
      <c r="F192" s="303"/>
      <c r="G192" s="303"/>
      <c r="H192" s="303"/>
      <c r="I192" s="303"/>
      <c r="J192" s="303"/>
      <c r="K192" s="304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44" t="s">
        <v>93</v>
      </c>
      <c r="Y192" s="46"/>
      <c r="Z192" s="45"/>
      <c r="AA192" s="45"/>
      <c r="AB192" s="45"/>
      <c r="AC192" s="45"/>
      <c r="AD192" s="45"/>
      <c r="AE192" s="45"/>
      <c r="AF192" s="45"/>
      <c r="AG192" s="63"/>
      <c r="AH192" s="63"/>
      <c r="AI192" s="63"/>
      <c r="AJ192" s="45"/>
      <c r="AK192" s="576">
        <f>SUM(AK189:AK191)</f>
        <v>0</v>
      </c>
      <c r="AL192" s="577"/>
      <c r="AM192" s="578"/>
    </row>
    <row r="195" spans="1:39" x14ac:dyDescent="0.2">
      <c r="A195"/>
    </row>
    <row r="196" spans="1:39" x14ac:dyDescent="0.2">
      <c r="A196" s="42"/>
      <c r="B196" s="102" t="s">
        <v>92</v>
      </c>
      <c r="C196" s="99"/>
      <c r="D196" s="99"/>
      <c r="E196" s="99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1:39" x14ac:dyDescent="0.2">
      <c r="A197" s="42"/>
      <c r="B197" s="99"/>
      <c r="C197" s="100"/>
      <c r="D197" s="103" t="s">
        <v>0</v>
      </c>
      <c r="E197" s="101" t="s">
        <v>243</v>
      </c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1:39" x14ac:dyDescent="0.2">
      <c r="A198" s="42"/>
      <c r="B198" s="100"/>
      <c r="C198" s="100"/>
      <c r="D198" s="100"/>
      <c r="E198" s="101" t="s">
        <v>244</v>
      </c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1:39" x14ac:dyDescent="0.2">
      <c r="A199" s="42"/>
      <c r="B199" s="100"/>
      <c r="C199" s="100"/>
      <c r="D199" s="100"/>
      <c r="E199" s="101" t="s">
        <v>245</v>
      </c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1:39" x14ac:dyDescent="0.2">
      <c r="A200" s="42"/>
      <c r="B200" s="100"/>
      <c r="C200" s="100"/>
      <c r="D200" s="100"/>
      <c r="E200" s="101" t="s">
        <v>246</v>
      </c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1:39" x14ac:dyDescent="0.2">
      <c r="A201" s="42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5" spans="1:39" x14ac:dyDescent="0.2">
      <c r="A205" s="42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1:39" x14ac:dyDescent="0.2">
      <c r="A206" s="32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</row>
    <row r="207" spans="1:39" x14ac:dyDescent="0.2">
      <c r="A207" s="217" t="s">
        <v>216</v>
      </c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</row>
    <row r="208" spans="1:39" x14ac:dyDescent="0.2">
      <c r="A208" s="82"/>
      <c r="B208" s="81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</row>
    <row r="209" spans="1:39" x14ac:dyDescent="0.2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</row>
    <row r="210" spans="1:39" x14ac:dyDescent="0.2">
      <c r="A210" s="83"/>
      <c r="B210" s="97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</row>
    <row r="211" spans="1:39" x14ac:dyDescent="0.2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</row>
    <row r="212" spans="1:39" x14ac:dyDescent="0.2">
      <c r="A212" s="83"/>
      <c r="B212" s="98"/>
      <c r="C212" s="83"/>
      <c r="D212" s="96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</row>
    <row r="213" spans="1:39" x14ac:dyDescent="0.2">
      <c r="A213" s="83"/>
      <c r="B213" s="83"/>
      <c r="C213" s="83"/>
      <c r="D213" s="218"/>
      <c r="E213" s="218"/>
      <c r="F213" s="83"/>
      <c r="G213" s="96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</row>
    <row r="214" spans="1:39" x14ac:dyDescent="0.2">
      <c r="A214" s="83"/>
      <c r="B214" s="83"/>
      <c r="C214" s="83"/>
      <c r="D214" s="83"/>
      <c r="E214" s="83"/>
      <c r="F214" s="83"/>
      <c r="G214" s="96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</row>
    <row r="215" spans="1:39" x14ac:dyDescent="0.2">
      <c r="A215" s="83"/>
      <c r="B215" s="83"/>
      <c r="C215" s="83"/>
      <c r="D215" s="83"/>
      <c r="E215" s="83"/>
      <c r="F215" s="83"/>
      <c r="G215" s="96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</row>
    <row r="216" spans="1:39" x14ac:dyDescent="0.2">
      <c r="A216" s="83"/>
      <c r="B216" s="83"/>
      <c r="C216" s="83"/>
      <c r="D216" s="83"/>
      <c r="E216" s="83"/>
      <c r="F216" s="83"/>
      <c r="G216" s="96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</row>
    <row r="217" spans="1:39" x14ac:dyDescent="0.2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</row>
    <row r="218" spans="1:39" x14ac:dyDescent="0.2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</row>
    <row r="219" spans="1:39" x14ac:dyDescent="0.2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</row>
    <row r="220" spans="1:39" x14ac:dyDescent="0.2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</row>
    <row r="221" spans="1:39" x14ac:dyDescent="0.2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</row>
    <row r="222" spans="1:39" x14ac:dyDescent="0.2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</row>
    <row r="223" spans="1:39" x14ac:dyDescent="0.2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</row>
    <row r="224" spans="1:39" x14ac:dyDescent="0.2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</row>
    <row r="225" spans="1:39" x14ac:dyDescent="0.2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</row>
    <row r="226" spans="1:39" x14ac:dyDescent="0.2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</row>
    <row r="227" spans="1:39" x14ac:dyDescent="0.2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</row>
    <row r="228" spans="1:39" x14ac:dyDescent="0.2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</row>
    <row r="229" spans="1:39" x14ac:dyDescent="0.2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</row>
    <row r="230" spans="1:39" x14ac:dyDescent="0.2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</row>
    <row r="231" spans="1:39" x14ac:dyDescent="0.2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</row>
    <row r="232" spans="1:39" x14ac:dyDescent="0.2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</row>
    <row r="233" spans="1:39" x14ac:dyDescent="0.2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</row>
    <row r="234" spans="1:39" x14ac:dyDescent="0.2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</row>
    <row r="235" spans="1:39" x14ac:dyDescent="0.2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</row>
    <row r="236" spans="1:39" x14ac:dyDescent="0.2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</row>
    <row r="237" spans="1:39" x14ac:dyDescent="0.2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</row>
    <row r="238" spans="1:39" x14ac:dyDescent="0.2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</row>
    <row r="239" spans="1:39" x14ac:dyDescent="0.2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</row>
    <row r="240" spans="1:39" x14ac:dyDescent="0.2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</row>
    <row r="241" spans="1:39" x14ac:dyDescent="0.2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</row>
    <row r="242" spans="1:39" x14ac:dyDescent="0.2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</row>
    <row r="243" spans="1:39" x14ac:dyDescent="0.2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</row>
    <row r="244" spans="1:39" x14ac:dyDescent="0.2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</row>
    <row r="245" spans="1:39" x14ac:dyDescent="0.2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</row>
    <row r="246" spans="1:39" x14ac:dyDescent="0.2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</row>
    <row r="247" spans="1:39" x14ac:dyDescent="0.2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</row>
    <row r="248" spans="1:39" x14ac:dyDescent="0.2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</row>
    <row r="249" spans="1:39" x14ac:dyDescent="0.2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</row>
    <row r="250" spans="1:39" x14ac:dyDescent="0.2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</row>
    <row r="251" spans="1:39" x14ac:dyDescent="0.2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</row>
    <row r="252" spans="1:39" x14ac:dyDescent="0.2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</row>
    <row r="253" spans="1:39" x14ac:dyDescent="0.2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</row>
    <row r="254" spans="1:39" x14ac:dyDescent="0.2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</row>
    <row r="255" spans="1:39" x14ac:dyDescent="0.2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</row>
    <row r="256" spans="1:39" x14ac:dyDescent="0.2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</row>
    <row r="257" spans="1:39" x14ac:dyDescent="0.2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</row>
    <row r="258" spans="1:39" x14ac:dyDescent="0.2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</row>
    <row r="259" spans="1:39" x14ac:dyDescent="0.2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</row>
    <row r="260" spans="1:39" x14ac:dyDescent="0.2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</row>
    <row r="261" spans="1:39" x14ac:dyDescent="0.2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</row>
    <row r="262" spans="1:39" x14ac:dyDescent="0.2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</row>
    <row r="263" spans="1:39" x14ac:dyDescent="0.2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</row>
    <row r="264" spans="1:39" x14ac:dyDescent="0.2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</row>
    <row r="265" spans="1:39" x14ac:dyDescent="0.2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</row>
    <row r="266" spans="1:39" x14ac:dyDescent="0.2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</row>
    <row r="267" spans="1:39" x14ac:dyDescent="0.2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</row>
    <row r="268" spans="1:39" x14ac:dyDescent="0.2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</row>
    <row r="269" spans="1:39" x14ac:dyDescent="0.2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</row>
    <row r="270" spans="1:39" x14ac:dyDescent="0.2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</row>
    <row r="271" spans="1:39" x14ac:dyDescent="0.2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</row>
    <row r="272" spans="1:39" x14ac:dyDescent="0.2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</row>
    <row r="273" spans="1:39" x14ac:dyDescent="0.2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</row>
    <row r="274" spans="1:39" x14ac:dyDescent="0.2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</row>
    <row r="275" spans="1:39" x14ac:dyDescent="0.2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</row>
    <row r="276" spans="1:39" x14ac:dyDescent="0.2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</row>
    <row r="277" spans="1:39" x14ac:dyDescent="0.2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</row>
    <row r="278" spans="1:39" x14ac:dyDescent="0.2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</row>
    <row r="279" spans="1:39" x14ac:dyDescent="0.2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</row>
    <row r="280" spans="1:39" x14ac:dyDescent="0.2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</row>
    <row r="281" spans="1:39" x14ac:dyDescent="0.2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</row>
    <row r="282" spans="1:39" x14ac:dyDescent="0.2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</row>
    <row r="283" spans="1:39" x14ac:dyDescent="0.2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</row>
    <row r="284" spans="1:39" x14ac:dyDescent="0.2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</row>
    <row r="285" spans="1:39" x14ac:dyDescent="0.2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</row>
    <row r="286" spans="1:39" x14ac:dyDescent="0.2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</row>
    <row r="287" spans="1:39" x14ac:dyDescent="0.2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</row>
    <row r="288" spans="1:39" x14ac:dyDescent="0.2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</row>
    <row r="289" spans="1:39" x14ac:dyDescent="0.2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</row>
    <row r="290" spans="1:39" x14ac:dyDescent="0.2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</row>
    <row r="291" spans="1:39" x14ac:dyDescent="0.2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</row>
    <row r="292" spans="1:39" x14ac:dyDescent="0.2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82"/>
    </row>
    <row r="293" spans="1:39" x14ac:dyDescent="0.2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</row>
    <row r="294" spans="1:39" x14ac:dyDescent="0.2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</row>
    <row r="295" spans="1:39" x14ac:dyDescent="0.2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82"/>
      <c r="AM295" s="82"/>
    </row>
    <row r="296" spans="1:39" x14ac:dyDescent="0.2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</row>
    <row r="297" spans="1:39" x14ac:dyDescent="0.2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</row>
    <row r="298" spans="1:39" x14ac:dyDescent="0.2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82"/>
      <c r="AM298" s="82"/>
    </row>
    <row r="299" spans="1:39" x14ac:dyDescent="0.2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</row>
    <row r="300" spans="1:39" x14ac:dyDescent="0.2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</row>
    <row r="301" spans="1:39" x14ac:dyDescent="0.2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</row>
    <row r="302" spans="1:39" x14ac:dyDescent="0.2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</row>
    <row r="303" spans="1:39" x14ac:dyDescent="0.2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</row>
    <row r="304" spans="1:39" x14ac:dyDescent="0.2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</row>
    <row r="305" spans="1:39" x14ac:dyDescent="0.2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82"/>
      <c r="AM305" s="82"/>
    </row>
    <row r="306" spans="1:39" x14ac:dyDescent="0.2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82"/>
      <c r="AM306" s="82"/>
    </row>
    <row r="307" spans="1:39" x14ac:dyDescent="0.2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</row>
    <row r="308" spans="1:39" x14ac:dyDescent="0.2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</row>
    <row r="309" spans="1:39" x14ac:dyDescent="0.2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</row>
    <row r="310" spans="1:39" x14ac:dyDescent="0.2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2"/>
    </row>
    <row r="311" spans="1:39" x14ac:dyDescent="0.2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82"/>
      <c r="AM311" s="82"/>
    </row>
    <row r="312" spans="1:39" x14ac:dyDescent="0.2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82"/>
      <c r="AM312" s="82"/>
    </row>
    <row r="313" spans="1:39" x14ac:dyDescent="0.2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</row>
    <row r="314" spans="1:39" x14ac:dyDescent="0.2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</row>
    <row r="315" spans="1:39" x14ac:dyDescent="0.2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</row>
    <row r="316" spans="1:39" x14ac:dyDescent="0.2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</row>
    <row r="317" spans="1:39" x14ac:dyDescent="0.2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</row>
    <row r="318" spans="1:39" x14ac:dyDescent="0.2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82"/>
      <c r="AM318" s="82"/>
    </row>
    <row r="319" spans="1:39" x14ac:dyDescent="0.2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82"/>
      <c r="AM319" s="82"/>
    </row>
    <row r="320" spans="1:39" x14ac:dyDescent="0.2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</row>
    <row r="321" spans="1:39" x14ac:dyDescent="0.2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</row>
    <row r="322" spans="1:39" x14ac:dyDescent="0.2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82"/>
      <c r="AM322" s="82"/>
    </row>
    <row r="323" spans="1:39" x14ac:dyDescent="0.2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82"/>
      <c r="AM323" s="82"/>
    </row>
    <row r="324" spans="1:39" x14ac:dyDescent="0.2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82"/>
      <c r="AM324" s="82"/>
    </row>
    <row r="325" spans="1:39" x14ac:dyDescent="0.2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82"/>
      <c r="AM325" s="82"/>
    </row>
    <row r="326" spans="1:39" x14ac:dyDescent="0.2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</row>
    <row r="327" spans="1:39" x14ac:dyDescent="0.2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</row>
    <row r="328" spans="1:39" x14ac:dyDescent="0.2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</row>
    <row r="329" spans="1:39" x14ac:dyDescent="0.2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</row>
    <row r="330" spans="1:39" x14ac:dyDescent="0.2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</row>
    <row r="331" spans="1:39" x14ac:dyDescent="0.2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</row>
    <row r="332" spans="1:39" x14ac:dyDescent="0.2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</row>
    <row r="333" spans="1:39" x14ac:dyDescent="0.2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</row>
    <row r="334" spans="1:39" x14ac:dyDescent="0.2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</row>
    <row r="335" spans="1:39" x14ac:dyDescent="0.2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</row>
    <row r="336" spans="1:39" x14ac:dyDescent="0.2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</row>
    <row r="337" spans="1:39" x14ac:dyDescent="0.2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</row>
    <row r="338" spans="1:39" x14ac:dyDescent="0.2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</row>
    <row r="339" spans="1:39" x14ac:dyDescent="0.2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</row>
    <row r="340" spans="1:39" x14ac:dyDescent="0.2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2"/>
    </row>
    <row r="341" spans="1:39" x14ac:dyDescent="0.2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</row>
    <row r="342" spans="1:39" x14ac:dyDescent="0.2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</row>
    <row r="343" spans="1:39" x14ac:dyDescent="0.2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</row>
    <row r="344" spans="1:39" x14ac:dyDescent="0.2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</row>
    <row r="345" spans="1:39" x14ac:dyDescent="0.2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</row>
    <row r="346" spans="1:39" x14ac:dyDescent="0.2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82"/>
      <c r="AM346" s="82"/>
    </row>
    <row r="347" spans="1:39" x14ac:dyDescent="0.2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82"/>
      <c r="AM347" s="82"/>
    </row>
    <row r="348" spans="1:39" x14ac:dyDescent="0.2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82"/>
      <c r="AM348" s="82"/>
    </row>
    <row r="349" spans="1:39" x14ac:dyDescent="0.2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82"/>
      <c r="AM349" s="82"/>
    </row>
    <row r="350" spans="1:39" x14ac:dyDescent="0.2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82"/>
      <c r="AM350" s="82"/>
    </row>
    <row r="351" spans="1:39" x14ac:dyDescent="0.2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82"/>
      <c r="AM351" s="82"/>
    </row>
    <row r="352" spans="1:39" x14ac:dyDescent="0.2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82"/>
      <c r="AM352" s="82"/>
    </row>
    <row r="353" spans="1:39" x14ac:dyDescent="0.2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82"/>
      <c r="AM353" s="82"/>
    </row>
    <row r="354" spans="1:39" x14ac:dyDescent="0.2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82"/>
      <c r="AM354" s="82"/>
    </row>
    <row r="355" spans="1:39" x14ac:dyDescent="0.2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</row>
    <row r="356" spans="1:39" x14ac:dyDescent="0.2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</row>
    <row r="357" spans="1:39" x14ac:dyDescent="0.2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</row>
    <row r="358" spans="1:39" x14ac:dyDescent="0.2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</row>
    <row r="359" spans="1:39" x14ac:dyDescent="0.2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82"/>
      <c r="AM359" s="82"/>
    </row>
    <row r="360" spans="1:39" x14ac:dyDescent="0.2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82"/>
      <c r="AM360" s="82"/>
    </row>
    <row r="361" spans="1:39" x14ac:dyDescent="0.2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82"/>
      <c r="AM361" s="82"/>
    </row>
    <row r="362" spans="1:39" x14ac:dyDescent="0.2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82"/>
      <c r="AM362" s="82"/>
    </row>
    <row r="363" spans="1:39" x14ac:dyDescent="0.2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82"/>
      <c r="AM363" s="82"/>
    </row>
    <row r="364" spans="1:39" x14ac:dyDescent="0.2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82"/>
      <c r="AM364" s="82"/>
    </row>
    <row r="365" spans="1:39" x14ac:dyDescent="0.2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82"/>
      <c r="AM365" s="82"/>
    </row>
    <row r="366" spans="1:39" x14ac:dyDescent="0.2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82"/>
      <c r="AM366" s="82"/>
    </row>
    <row r="367" spans="1:39" x14ac:dyDescent="0.2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  <c r="AM367" s="82"/>
    </row>
    <row r="368" spans="1:39" x14ac:dyDescent="0.2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</row>
    <row r="369" spans="1:39" x14ac:dyDescent="0.2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82"/>
      <c r="AM369" s="82"/>
    </row>
    <row r="370" spans="1:39" x14ac:dyDescent="0.2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</row>
    <row r="371" spans="1:39" x14ac:dyDescent="0.2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82"/>
      <c r="AM371" s="82"/>
    </row>
    <row r="372" spans="1:39" x14ac:dyDescent="0.2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82"/>
      <c r="AM372" s="82"/>
    </row>
    <row r="373" spans="1:39" x14ac:dyDescent="0.2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82"/>
      <c r="AM373" s="82"/>
    </row>
    <row r="374" spans="1:39" x14ac:dyDescent="0.2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82"/>
      <c r="AM374" s="82"/>
    </row>
    <row r="375" spans="1:39" x14ac:dyDescent="0.2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</row>
    <row r="376" spans="1:39" x14ac:dyDescent="0.2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82"/>
      <c r="AM376" s="82"/>
    </row>
    <row r="377" spans="1:39" x14ac:dyDescent="0.2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82"/>
      <c r="AM377" s="82"/>
    </row>
    <row r="378" spans="1:39" x14ac:dyDescent="0.2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82"/>
      <c r="AM378" s="82"/>
    </row>
    <row r="379" spans="1:39" x14ac:dyDescent="0.2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82"/>
      <c r="AM379" s="82"/>
    </row>
    <row r="380" spans="1:39" x14ac:dyDescent="0.2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82"/>
      <c r="AM380" s="82"/>
    </row>
    <row r="381" spans="1:39" x14ac:dyDescent="0.2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82"/>
      <c r="AM381" s="82"/>
    </row>
    <row r="382" spans="1:39" x14ac:dyDescent="0.2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82"/>
      <c r="AM382" s="82"/>
    </row>
    <row r="383" spans="1:39" x14ac:dyDescent="0.2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82"/>
      <c r="AM383" s="82"/>
    </row>
    <row r="384" spans="1:39" x14ac:dyDescent="0.2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82"/>
      <c r="AM384" s="82"/>
    </row>
    <row r="385" spans="1:39" x14ac:dyDescent="0.2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82"/>
      <c r="AM385" s="82"/>
    </row>
    <row r="386" spans="1:39" x14ac:dyDescent="0.2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82"/>
      <c r="AM386" s="82"/>
    </row>
    <row r="387" spans="1:39" x14ac:dyDescent="0.2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82"/>
      <c r="AM387" s="82"/>
    </row>
    <row r="388" spans="1:39" x14ac:dyDescent="0.2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82"/>
      <c r="AM388" s="82"/>
    </row>
    <row r="389" spans="1:39" x14ac:dyDescent="0.2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82"/>
      <c r="AM389" s="82"/>
    </row>
    <row r="390" spans="1:39" x14ac:dyDescent="0.2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82"/>
      <c r="AM390" s="82"/>
    </row>
    <row r="391" spans="1:39" x14ac:dyDescent="0.2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82"/>
      <c r="AM391" s="82"/>
    </row>
    <row r="392" spans="1:39" x14ac:dyDescent="0.2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82"/>
      <c r="AM392" s="82"/>
    </row>
    <row r="393" spans="1:39" x14ac:dyDescent="0.2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82"/>
      <c r="AM393" s="82"/>
    </row>
    <row r="394" spans="1:39" x14ac:dyDescent="0.2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82"/>
      <c r="AM394" s="82"/>
    </row>
    <row r="395" spans="1:39" x14ac:dyDescent="0.2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82"/>
      <c r="AM395" s="82"/>
    </row>
    <row r="396" spans="1:39" x14ac:dyDescent="0.2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82"/>
      <c r="AM396" s="82"/>
    </row>
    <row r="397" spans="1:39" x14ac:dyDescent="0.2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82"/>
      <c r="AM397" s="82"/>
    </row>
    <row r="398" spans="1:39" x14ac:dyDescent="0.2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82"/>
      <c r="AM398" s="82"/>
    </row>
    <row r="399" spans="1:39" x14ac:dyDescent="0.2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</row>
    <row r="400" spans="1:39" x14ac:dyDescent="0.2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82"/>
      <c r="AM400" s="82"/>
    </row>
    <row r="401" spans="1:39" x14ac:dyDescent="0.2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82"/>
      <c r="AM401" s="82"/>
    </row>
    <row r="402" spans="1:39" x14ac:dyDescent="0.2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82"/>
      <c r="AM402" s="82"/>
    </row>
    <row r="403" spans="1:39" x14ac:dyDescent="0.2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</row>
    <row r="404" spans="1:39" x14ac:dyDescent="0.2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82"/>
      <c r="AM404" s="82"/>
    </row>
    <row r="405" spans="1:39" x14ac:dyDescent="0.2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82"/>
      <c r="AM405" s="82"/>
    </row>
    <row r="406" spans="1:39" x14ac:dyDescent="0.2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82"/>
      <c r="AM406" s="82"/>
    </row>
    <row r="407" spans="1:39" x14ac:dyDescent="0.2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82"/>
      <c r="AM407" s="82"/>
    </row>
    <row r="408" spans="1:39" x14ac:dyDescent="0.2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82"/>
      <c r="AM408" s="82"/>
    </row>
    <row r="409" spans="1:39" x14ac:dyDescent="0.2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82"/>
      <c r="AM409" s="82"/>
    </row>
    <row r="410" spans="1:39" x14ac:dyDescent="0.2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82"/>
      <c r="AM410" s="82"/>
    </row>
    <row r="411" spans="1:39" x14ac:dyDescent="0.2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82"/>
      <c r="AM411" s="82"/>
    </row>
    <row r="412" spans="1:39" x14ac:dyDescent="0.2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82"/>
      <c r="AM412" s="82"/>
    </row>
    <row r="413" spans="1:39" x14ac:dyDescent="0.2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82"/>
      <c r="AM413" s="82"/>
    </row>
    <row r="414" spans="1:39" x14ac:dyDescent="0.2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82"/>
      <c r="AM414" s="82"/>
    </row>
    <row r="415" spans="1:39" x14ac:dyDescent="0.2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82"/>
      <c r="AM415" s="82"/>
    </row>
    <row r="416" spans="1:39" x14ac:dyDescent="0.2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82"/>
      <c r="AM416" s="82"/>
    </row>
    <row r="417" spans="1:39" x14ac:dyDescent="0.2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82"/>
      <c r="AM417" s="82"/>
    </row>
    <row r="418" spans="1:39" x14ac:dyDescent="0.2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82"/>
      <c r="AM418" s="82"/>
    </row>
    <row r="419" spans="1:39" x14ac:dyDescent="0.2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82"/>
      <c r="AM419" s="82"/>
    </row>
    <row r="420" spans="1:39" x14ac:dyDescent="0.2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82"/>
      <c r="AM420" s="82"/>
    </row>
    <row r="421" spans="1:39" x14ac:dyDescent="0.2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82"/>
      <c r="AM421" s="82"/>
    </row>
    <row r="422" spans="1:39" x14ac:dyDescent="0.2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82"/>
      <c r="AM422" s="82"/>
    </row>
    <row r="423" spans="1:39" x14ac:dyDescent="0.2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82"/>
      <c r="AM423" s="82"/>
    </row>
    <row r="424" spans="1:39" x14ac:dyDescent="0.2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82"/>
      <c r="AM424" s="82"/>
    </row>
    <row r="425" spans="1:39" x14ac:dyDescent="0.2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82"/>
      <c r="AM425" s="82"/>
    </row>
    <row r="426" spans="1:39" x14ac:dyDescent="0.2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82"/>
      <c r="AM426" s="82"/>
    </row>
    <row r="427" spans="1:39" x14ac:dyDescent="0.2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82"/>
      <c r="AM427" s="82"/>
    </row>
    <row r="428" spans="1:39" x14ac:dyDescent="0.2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82"/>
      <c r="AM428" s="82"/>
    </row>
    <row r="429" spans="1:39" x14ac:dyDescent="0.2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82"/>
      <c r="AM429" s="82"/>
    </row>
    <row r="430" spans="1:39" x14ac:dyDescent="0.2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82"/>
      <c r="AM430" s="82"/>
    </row>
    <row r="431" spans="1:39" x14ac:dyDescent="0.2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82"/>
      <c r="AM431" s="82"/>
    </row>
    <row r="432" spans="1:39" x14ac:dyDescent="0.2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82"/>
      <c r="AM432" s="82"/>
    </row>
    <row r="433" spans="1:39" x14ac:dyDescent="0.2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82"/>
      <c r="AM433" s="82"/>
    </row>
    <row r="434" spans="1:39" x14ac:dyDescent="0.2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82"/>
      <c r="AM434" s="82"/>
    </row>
    <row r="435" spans="1:39" x14ac:dyDescent="0.2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82"/>
      <c r="AM435" s="82"/>
    </row>
    <row r="436" spans="1:39" x14ac:dyDescent="0.2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82"/>
      <c r="AM436" s="82"/>
    </row>
    <row r="437" spans="1:39" x14ac:dyDescent="0.2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82"/>
      <c r="AM437" s="82"/>
    </row>
    <row r="438" spans="1:39" x14ac:dyDescent="0.2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82"/>
      <c r="AM438" s="82"/>
    </row>
    <row r="439" spans="1:39" x14ac:dyDescent="0.2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82"/>
      <c r="AM439" s="82"/>
    </row>
    <row r="440" spans="1:39" x14ac:dyDescent="0.2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82"/>
      <c r="AM440" s="82"/>
    </row>
    <row r="441" spans="1:39" x14ac:dyDescent="0.2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82"/>
    </row>
    <row r="442" spans="1:39" x14ac:dyDescent="0.2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82"/>
      <c r="AM442" s="82"/>
    </row>
    <row r="443" spans="1:39" x14ac:dyDescent="0.2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82"/>
      <c r="AM443" s="82"/>
    </row>
    <row r="444" spans="1:39" x14ac:dyDescent="0.2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82"/>
      <c r="AM444" s="82"/>
    </row>
    <row r="445" spans="1:39" x14ac:dyDescent="0.2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82"/>
      <c r="AM445" s="82"/>
    </row>
    <row r="446" spans="1:39" x14ac:dyDescent="0.2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82"/>
      <c r="AM446" s="82"/>
    </row>
    <row r="447" spans="1:39" x14ac:dyDescent="0.2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82"/>
      <c r="AM447" s="82"/>
    </row>
    <row r="448" spans="1:39" x14ac:dyDescent="0.2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</row>
    <row r="449" spans="1:39" x14ac:dyDescent="0.2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82"/>
      <c r="AM449" s="82"/>
    </row>
    <row r="450" spans="1:39" x14ac:dyDescent="0.2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</row>
    <row r="451" spans="1:39" x14ac:dyDescent="0.2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</row>
    <row r="452" spans="1:39" x14ac:dyDescent="0.2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2"/>
    </row>
    <row r="453" spans="1:39" x14ac:dyDescent="0.2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82"/>
      <c r="AM453" s="82"/>
    </row>
    <row r="454" spans="1:39" x14ac:dyDescent="0.2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</row>
    <row r="455" spans="1:39" x14ac:dyDescent="0.2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</row>
    <row r="456" spans="1:39" x14ac:dyDescent="0.2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</row>
    <row r="457" spans="1:39" x14ac:dyDescent="0.2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</row>
    <row r="458" spans="1:39" x14ac:dyDescent="0.2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</row>
    <row r="459" spans="1:39" x14ac:dyDescent="0.2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82"/>
      <c r="AM459" s="82"/>
    </row>
    <row r="460" spans="1:39" x14ac:dyDescent="0.2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82"/>
      <c r="AM460" s="82"/>
    </row>
    <row r="461" spans="1:39" x14ac:dyDescent="0.2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</row>
    <row r="462" spans="1:39" x14ac:dyDescent="0.2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82"/>
      <c r="AM462" s="82"/>
    </row>
    <row r="463" spans="1:39" x14ac:dyDescent="0.2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82"/>
      <c r="AM463" s="82"/>
    </row>
    <row r="464" spans="1:39" x14ac:dyDescent="0.2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82"/>
      <c r="AM464" s="82"/>
    </row>
    <row r="465" spans="1:39" x14ac:dyDescent="0.2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</row>
    <row r="466" spans="1:39" x14ac:dyDescent="0.2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</row>
    <row r="467" spans="1:39" x14ac:dyDescent="0.2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82"/>
      <c r="AM467" s="82"/>
    </row>
    <row r="468" spans="1:39" x14ac:dyDescent="0.2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82"/>
      <c r="AM468" s="82"/>
    </row>
    <row r="469" spans="1:39" x14ac:dyDescent="0.2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</row>
    <row r="470" spans="1:39" x14ac:dyDescent="0.2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</row>
    <row r="471" spans="1:39" x14ac:dyDescent="0.2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</row>
    <row r="472" spans="1:39" x14ac:dyDescent="0.2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</row>
    <row r="473" spans="1:39" x14ac:dyDescent="0.2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82"/>
      <c r="AM473" s="82"/>
    </row>
    <row r="474" spans="1:39" x14ac:dyDescent="0.2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</row>
    <row r="475" spans="1:39" x14ac:dyDescent="0.2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</row>
    <row r="476" spans="1:39" x14ac:dyDescent="0.2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</row>
    <row r="477" spans="1:39" x14ac:dyDescent="0.2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</row>
    <row r="478" spans="1:39" x14ac:dyDescent="0.2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</row>
    <row r="479" spans="1:39" x14ac:dyDescent="0.2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82"/>
      <c r="AM479" s="82"/>
    </row>
    <row r="480" spans="1:39" x14ac:dyDescent="0.2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82"/>
      <c r="AM480" s="82"/>
    </row>
    <row r="481" spans="1:39" x14ac:dyDescent="0.2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</row>
    <row r="482" spans="1:39" x14ac:dyDescent="0.2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82"/>
      <c r="AM482" s="82"/>
    </row>
    <row r="483" spans="1:39" x14ac:dyDescent="0.2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</row>
    <row r="484" spans="1:39" x14ac:dyDescent="0.2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82"/>
      <c r="AM484" s="82"/>
    </row>
    <row r="485" spans="1:39" x14ac:dyDescent="0.2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</row>
    <row r="486" spans="1:39" x14ac:dyDescent="0.2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</row>
    <row r="487" spans="1:39" x14ac:dyDescent="0.2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</row>
    <row r="488" spans="1:39" x14ac:dyDescent="0.2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</row>
    <row r="489" spans="1:39" x14ac:dyDescent="0.2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</row>
    <row r="490" spans="1:39" x14ac:dyDescent="0.2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</row>
    <row r="491" spans="1:39" x14ac:dyDescent="0.2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</row>
    <row r="492" spans="1:39" x14ac:dyDescent="0.2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</row>
    <row r="493" spans="1:39" x14ac:dyDescent="0.2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82"/>
      <c r="AM493" s="82"/>
    </row>
    <row r="494" spans="1:39" x14ac:dyDescent="0.2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</row>
    <row r="495" spans="1:39" x14ac:dyDescent="0.2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  <c r="AM495" s="82"/>
    </row>
    <row r="496" spans="1:39" x14ac:dyDescent="0.2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</row>
    <row r="497" spans="1:39" x14ac:dyDescent="0.2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82"/>
      <c r="AM497" s="82"/>
    </row>
    <row r="498" spans="1:39" x14ac:dyDescent="0.2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82"/>
      <c r="AM498" s="82"/>
    </row>
    <row r="499" spans="1:39" x14ac:dyDescent="0.2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</row>
    <row r="500" spans="1:39" x14ac:dyDescent="0.2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</row>
    <row r="501" spans="1:39" x14ac:dyDescent="0.2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82"/>
      <c r="AM501" s="82"/>
    </row>
    <row r="502" spans="1:39" x14ac:dyDescent="0.2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82"/>
      <c r="AM502" s="82"/>
    </row>
    <row r="503" spans="1:39" x14ac:dyDescent="0.2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82"/>
      <c r="AM503" s="82"/>
    </row>
    <row r="504" spans="1:39" x14ac:dyDescent="0.2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  <c r="AJ504" s="82"/>
      <c r="AK504" s="82"/>
      <c r="AL504" s="82"/>
      <c r="AM504" s="82"/>
    </row>
    <row r="505" spans="1:39" x14ac:dyDescent="0.2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  <c r="AL505" s="82"/>
      <c r="AM505" s="82"/>
    </row>
    <row r="506" spans="1:39" x14ac:dyDescent="0.2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2"/>
      <c r="AL506" s="82"/>
      <c r="AM506" s="82"/>
    </row>
    <row r="507" spans="1:39" x14ac:dyDescent="0.2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  <c r="AL507" s="82"/>
      <c r="AM507" s="82"/>
    </row>
    <row r="508" spans="1:39" x14ac:dyDescent="0.2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</row>
    <row r="509" spans="1:39" x14ac:dyDescent="0.2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</row>
    <row r="510" spans="1:39" x14ac:dyDescent="0.2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</row>
    <row r="511" spans="1:39" x14ac:dyDescent="0.2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  <c r="AL511" s="82"/>
      <c r="AM511" s="82"/>
    </row>
    <row r="512" spans="1:39" x14ac:dyDescent="0.2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  <c r="AL512" s="82"/>
      <c r="AM512" s="82"/>
    </row>
    <row r="513" spans="1:39" x14ac:dyDescent="0.2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  <c r="AL513" s="82"/>
      <c r="AM513" s="82"/>
    </row>
    <row r="514" spans="1:39" x14ac:dyDescent="0.2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  <c r="AL514" s="82"/>
      <c r="AM514" s="82"/>
    </row>
    <row r="515" spans="1:39" x14ac:dyDescent="0.2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  <c r="AL515" s="82"/>
      <c r="AM515" s="82"/>
    </row>
    <row r="516" spans="1:39" x14ac:dyDescent="0.2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  <c r="AL516" s="82"/>
      <c r="AM516" s="82"/>
    </row>
    <row r="517" spans="1:39" x14ac:dyDescent="0.2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  <c r="AL517" s="82"/>
      <c r="AM517" s="82"/>
    </row>
    <row r="518" spans="1:39" x14ac:dyDescent="0.2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2"/>
      <c r="AL518" s="82"/>
      <c r="AM518" s="82"/>
    </row>
    <row r="519" spans="1:39" x14ac:dyDescent="0.2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  <c r="AL519" s="82"/>
      <c r="AM519" s="82"/>
    </row>
    <row r="520" spans="1:39" x14ac:dyDescent="0.2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  <c r="AL520" s="82"/>
      <c r="AM520" s="82"/>
    </row>
    <row r="521" spans="1:39" x14ac:dyDescent="0.2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2"/>
      <c r="AL521" s="82"/>
      <c r="AM521" s="82"/>
    </row>
    <row r="522" spans="1:39" x14ac:dyDescent="0.2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  <c r="AL522" s="82"/>
      <c r="AM522" s="82"/>
    </row>
    <row r="523" spans="1:39" x14ac:dyDescent="0.2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  <c r="AJ523" s="82"/>
      <c r="AK523" s="82"/>
      <c r="AL523" s="82"/>
      <c r="AM523" s="82"/>
    </row>
    <row r="524" spans="1:39" x14ac:dyDescent="0.2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2"/>
      <c r="AI524" s="82"/>
      <c r="AJ524" s="82"/>
      <c r="AK524" s="82"/>
      <c r="AL524" s="82"/>
      <c r="AM524" s="82"/>
    </row>
    <row r="525" spans="1:39" x14ac:dyDescent="0.2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2"/>
      <c r="AI525" s="82"/>
      <c r="AJ525" s="82"/>
      <c r="AK525" s="82"/>
      <c r="AL525" s="82"/>
      <c r="AM525" s="82"/>
    </row>
    <row r="526" spans="1:39" x14ac:dyDescent="0.2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  <c r="AL526" s="82"/>
      <c r="AM526" s="82"/>
    </row>
    <row r="527" spans="1:39" x14ac:dyDescent="0.2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  <c r="AL527" s="82"/>
      <c r="AM527" s="82"/>
    </row>
    <row r="528" spans="1:39" x14ac:dyDescent="0.2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  <c r="AJ528" s="82"/>
      <c r="AK528" s="82"/>
      <c r="AL528" s="82"/>
      <c r="AM528" s="82"/>
    </row>
    <row r="529" spans="1:39" x14ac:dyDescent="0.2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</row>
    <row r="530" spans="1:39" x14ac:dyDescent="0.2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  <c r="AL530" s="82"/>
      <c r="AM530" s="82"/>
    </row>
    <row r="531" spans="1:39" x14ac:dyDescent="0.2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  <c r="AI531" s="82"/>
      <c r="AJ531" s="82"/>
      <c r="AK531" s="82"/>
      <c r="AL531" s="82"/>
      <c r="AM531" s="82"/>
    </row>
    <row r="532" spans="1:39" x14ac:dyDescent="0.2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  <c r="AL532" s="82"/>
      <c r="AM532" s="82"/>
    </row>
    <row r="533" spans="1:39" x14ac:dyDescent="0.2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  <c r="AJ533" s="82"/>
      <c r="AK533" s="82"/>
      <c r="AL533" s="82"/>
      <c r="AM533" s="82"/>
    </row>
    <row r="534" spans="1:39" x14ac:dyDescent="0.2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2"/>
      <c r="AI534" s="82"/>
      <c r="AJ534" s="82"/>
      <c r="AK534" s="82"/>
      <c r="AL534" s="82"/>
      <c r="AM534" s="82"/>
    </row>
    <row r="535" spans="1:39" x14ac:dyDescent="0.2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  <c r="AJ535" s="82"/>
      <c r="AK535" s="82"/>
      <c r="AL535" s="82"/>
      <c r="AM535" s="82"/>
    </row>
    <row r="536" spans="1:39" x14ac:dyDescent="0.2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2"/>
      <c r="AL536" s="82"/>
      <c r="AM536" s="82"/>
    </row>
    <row r="537" spans="1:39" x14ac:dyDescent="0.2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  <c r="AJ537" s="82"/>
      <c r="AK537" s="82"/>
      <c r="AL537" s="82"/>
      <c r="AM537" s="82"/>
    </row>
    <row r="538" spans="1:39" x14ac:dyDescent="0.2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  <c r="AJ538" s="82"/>
      <c r="AK538" s="82"/>
      <c r="AL538" s="82"/>
      <c r="AM538" s="82"/>
    </row>
    <row r="539" spans="1:39" x14ac:dyDescent="0.2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2"/>
      <c r="AL539" s="82"/>
      <c r="AM539" s="82"/>
    </row>
    <row r="540" spans="1:39" x14ac:dyDescent="0.2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  <c r="AI540" s="82"/>
      <c r="AJ540" s="82"/>
      <c r="AK540" s="82"/>
      <c r="AL540" s="82"/>
      <c r="AM540" s="82"/>
    </row>
    <row r="541" spans="1:39" x14ac:dyDescent="0.2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  <c r="AL541" s="82"/>
      <c r="AM541" s="82"/>
    </row>
    <row r="542" spans="1:39" x14ac:dyDescent="0.2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2"/>
      <c r="AL542" s="82"/>
      <c r="AM542" s="82"/>
    </row>
    <row r="543" spans="1:39" x14ac:dyDescent="0.2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/>
      <c r="AL543" s="82"/>
      <c r="AM543" s="82"/>
    </row>
    <row r="544" spans="1:39" x14ac:dyDescent="0.2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82"/>
      <c r="AI544" s="82"/>
      <c r="AJ544" s="82"/>
      <c r="AK544" s="82"/>
      <c r="AL544" s="82"/>
      <c r="AM544" s="82"/>
    </row>
    <row r="545" spans="1:39" x14ac:dyDescent="0.2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2"/>
      <c r="AL545" s="82"/>
      <c r="AM545" s="82"/>
    </row>
    <row r="546" spans="1:39" x14ac:dyDescent="0.2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2"/>
      <c r="AL546" s="82"/>
      <c r="AM546" s="82"/>
    </row>
    <row r="547" spans="1:39" x14ac:dyDescent="0.2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/>
      <c r="AL547" s="82"/>
      <c r="AM547" s="82"/>
    </row>
    <row r="548" spans="1:39" x14ac:dyDescent="0.2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  <c r="AJ548" s="82"/>
      <c r="AK548" s="82"/>
      <c r="AL548" s="82"/>
      <c r="AM548" s="82"/>
    </row>
    <row r="549" spans="1:39" x14ac:dyDescent="0.2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2"/>
      <c r="AL549" s="82"/>
      <c r="AM549" s="82"/>
    </row>
    <row r="550" spans="1:39" x14ac:dyDescent="0.2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82"/>
      <c r="AI550" s="82"/>
      <c r="AJ550" s="82"/>
      <c r="AK550" s="82"/>
      <c r="AL550" s="82"/>
      <c r="AM550" s="82"/>
    </row>
    <row r="551" spans="1:39" x14ac:dyDescent="0.2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82"/>
      <c r="AI551" s="82"/>
      <c r="AJ551" s="82"/>
      <c r="AK551" s="82"/>
      <c r="AL551" s="82"/>
      <c r="AM551" s="82"/>
    </row>
    <row r="552" spans="1:39" x14ac:dyDescent="0.2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  <c r="AL552" s="82"/>
      <c r="AM552" s="82"/>
    </row>
    <row r="553" spans="1:39" x14ac:dyDescent="0.2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  <c r="AH553" s="82"/>
      <c r="AI553" s="82"/>
      <c r="AJ553" s="82"/>
      <c r="AK553" s="82"/>
      <c r="AL553" s="82"/>
      <c r="AM553" s="82"/>
    </row>
    <row r="554" spans="1:39" x14ac:dyDescent="0.2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  <c r="AH554" s="82"/>
      <c r="AI554" s="82"/>
      <c r="AJ554" s="82"/>
      <c r="AK554" s="82"/>
      <c r="AL554" s="82"/>
      <c r="AM554" s="82"/>
    </row>
    <row r="555" spans="1:39" x14ac:dyDescent="0.2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  <c r="AH555" s="82"/>
      <c r="AI555" s="82"/>
      <c r="AJ555" s="82"/>
      <c r="AK555" s="82"/>
      <c r="AL555" s="82"/>
      <c r="AM555" s="82"/>
    </row>
    <row r="556" spans="1:39" x14ac:dyDescent="0.2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  <c r="AH556" s="82"/>
      <c r="AI556" s="82"/>
      <c r="AJ556" s="82"/>
      <c r="AK556" s="82"/>
      <c r="AL556" s="82"/>
      <c r="AM556" s="82"/>
    </row>
    <row r="557" spans="1:39" x14ac:dyDescent="0.2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82"/>
      <c r="AI557" s="82"/>
      <c r="AJ557" s="82"/>
      <c r="AK557" s="82"/>
      <c r="AL557" s="82"/>
      <c r="AM557" s="82"/>
    </row>
    <row r="558" spans="1:39" x14ac:dyDescent="0.2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2"/>
      <c r="AL558" s="82"/>
      <c r="AM558" s="82"/>
    </row>
    <row r="559" spans="1:39" x14ac:dyDescent="0.2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82"/>
      <c r="AI559" s="82"/>
      <c r="AJ559" s="82"/>
      <c r="AK559" s="82"/>
      <c r="AL559" s="82"/>
      <c r="AM559" s="82"/>
    </row>
    <row r="560" spans="1:39" x14ac:dyDescent="0.2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  <c r="AH560" s="82"/>
      <c r="AI560" s="82"/>
      <c r="AJ560" s="82"/>
      <c r="AK560" s="82"/>
      <c r="AL560" s="82"/>
      <c r="AM560" s="82"/>
    </row>
    <row r="561" spans="1:39" x14ac:dyDescent="0.2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82"/>
      <c r="AI561" s="82"/>
      <c r="AJ561" s="82"/>
      <c r="AK561" s="82"/>
      <c r="AL561" s="82"/>
      <c r="AM561" s="82"/>
    </row>
    <row r="562" spans="1:39" x14ac:dyDescent="0.2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82"/>
      <c r="AI562" s="82"/>
      <c r="AJ562" s="82"/>
      <c r="AK562" s="82"/>
      <c r="AL562" s="82"/>
      <c r="AM562" s="82"/>
    </row>
    <row r="563" spans="1:39" x14ac:dyDescent="0.2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82"/>
      <c r="AI563" s="82"/>
      <c r="AJ563" s="82"/>
      <c r="AK563" s="82"/>
      <c r="AL563" s="82"/>
      <c r="AM563" s="82"/>
    </row>
    <row r="564" spans="1:39" x14ac:dyDescent="0.2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2"/>
      <c r="AJ564" s="82"/>
      <c r="AK564" s="82"/>
      <c r="AL564" s="82"/>
      <c r="AM564" s="82"/>
    </row>
    <row r="565" spans="1:39" x14ac:dyDescent="0.2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82"/>
      <c r="AI565" s="82"/>
      <c r="AJ565" s="82"/>
      <c r="AK565" s="82"/>
      <c r="AL565" s="82"/>
      <c r="AM565" s="82"/>
    </row>
    <row r="566" spans="1:39" x14ac:dyDescent="0.2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2"/>
      <c r="AI566" s="82"/>
      <c r="AJ566" s="82"/>
      <c r="AK566" s="82"/>
      <c r="AL566" s="82"/>
      <c r="AM566" s="82"/>
    </row>
    <row r="567" spans="1:39" x14ac:dyDescent="0.2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82"/>
      <c r="AI567" s="82"/>
      <c r="AJ567" s="82"/>
      <c r="AK567" s="82"/>
      <c r="AL567" s="82"/>
      <c r="AM567" s="82"/>
    </row>
    <row r="568" spans="1:39" x14ac:dyDescent="0.2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82"/>
      <c r="AI568" s="82"/>
      <c r="AJ568" s="82"/>
      <c r="AK568" s="82"/>
      <c r="AL568" s="82"/>
      <c r="AM568" s="82"/>
    </row>
    <row r="569" spans="1:39" x14ac:dyDescent="0.2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  <c r="AJ569" s="82"/>
      <c r="AK569" s="82"/>
      <c r="AL569" s="82"/>
      <c r="AM569" s="82"/>
    </row>
    <row r="570" spans="1:39" x14ac:dyDescent="0.2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2"/>
      <c r="AI570" s="82"/>
      <c r="AJ570" s="82"/>
      <c r="AK570" s="82"/>
      <c r="AL570" s="82"/>
      <c r="AM570" s="82"/>
    </row>
    <row r="571" spans="1:39" x14ac:dyDescent="0.2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  <c r="AH571" s="82"/>
      <c r="AI571" s="82"/>
      <c r="AJ571" s="82"/>
      <c r="AK571" s="82"/>
      <c r="AL571" s="82"/>
      <c r="AM571" s="82"/>
    </row>
    <row r="572" spans="1:39" x14ac:dyDescent="0.2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2"/>
      <c r="AL572" s="82"/>
      <c r="AM572" s="82"/>
    </row>
    <row r="573" spans="1:39" x14ac:dyDescent="0.2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  <c r="AH573" s="82"/>
      <c r="AI573" s="82"/>
      <c r="AJ573" s="82"/>
      <c r="AK573" s="82"/>
      <c r="AL573" s="82"/>
      <c r="AM573" s="82"/>
    </row>
    <row r="574" spans="1:39" x14ac:dyDescent="0.2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  <c r="AH574" s="82"/>
      <c r="AI574" s="82"/>
      <c r="AJ574" s="82"/>
      <c r="AK574" s="82"/>
      <c r="AL574" s="82"/>
      <c r="AM574" s="82"/>
    </row>
    <row r="575" spans="1:39" x14ac:dyDescent="0.2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  <c r="AH575" s="82"/>
      <c r="AI575" s="82"/>
      <c r="AJ575" s="82"/>
      <c r="AK575" s="82"/>
      <c r="AL575" s="82"/>
      <c r="AM575" s="82"/>
    </row>
    <row r="576" spans="1:39" x14ac:dyDescent="0.2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  <c r="AH576" s="82"/>
      <c r="AI576" s="82"/>
      <c r="AJ576" s="82"/>
      <c r="AK576" s="82"/>
      <c r="AL576" s="82"/>
      <c r="AM576" s="82"/>
    </row>
    <row r="577" spans="1:39" x14ac:dyDescent="0.2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  <c r="AI577" s="82"/>
      <c r="AJ577" s="82"/>
      <c r="AK577" s="82"/>
      <c r="AL577" s="82"/>
      <c r="AM577" s="82"/>
    </row>
    <row r="578" spans="1:39" x14ac:dyDescent="0.2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  <c r="AH578" s="82"/>
      <c r="AI578" s="82"/>
      <c r="AJ578" s="82"/>
      <c r="AK578" s="82"/>
      <c r="AL578" s="82"/>
      <c r="AM578" s="82"/>
    </row>
    <row r="579" spans="1:39" x14ac:dyDescent="0.2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  <c r="AH579" s="82"/>
      <c r="AI579" s="82"/>
      <c r="AJ579" s="82"/>
      <c r="AK579" s="82"/>
      <c r="AL579" s="82"/>
      <c r="AM579" s="82"/>
    </row>
    <row r="580" spans="1:39" x14ac:dyDescent="0.2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82"/>
      <c r="AI580" s="82"/>
      <c r="AJ580" s="82"/>
      <c r="AK580" s="82"/>
      <c r="AL580" s="82"/>
      <c r="AM580" s="82"/>
    </row>
    <row r="581" spans="1:39" x14ac:dyDescent="0.2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82"/>
      <c r="AI581" s="82"/>
      <c r="AJ581" s="82"/>
      <c r="AK581" s="82"/>
      <c r="AL581" s="82"/>
      <c r="AM581" s="82"/>
    </row>
    <row r="582" spans="1:39" x14ac:dyDescent="0.2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2"/>
      <c r="AI582" s="82"/>
      <c r="AJ582" s="82"/>
      <c r="AK582" s="82"/>
      <c r="AL582" s="82"/>
      <c r="AM582" s="82"/>
    </row>
    <row r="583" spans="1:39" x14ac:dyDescent="0.2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2"/>
      <c r="AI583" s="82"/>
      <c r="AJ583" s="82"/>
      <c r="AK583" s="82"/>
      <c r="AL583" s="82"/>
      <c r="AM583" s="82"/>
    </row>
    <row r="584" spans="1:39" x14ac:dyDescent="0.2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2"/>
      <c r="AI584" s="82"/>
      <c r="AJ584" s="82"/>
      <c r="AK584" s="82"/>
      <c r="AL584" s="82"/>
      <c r="AM584" s="82"/>
    </row>
    <row r="585" spans="1:39" x14ac:dyDescent="0.2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2"/>
      <c r="AL585" s="82"/>
      <c r="AM585" s="82"/>
    </row>
    <row r="586" spans="1:39" x14ac:dyDescent="0.2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  <c r="AI586" s="82"/>
      <c r="AJ586" s="82"/>
      <c r="AK586" s="82"/>
      <c r="AL586" s="82"/>
      <c r="AM586" s="82"/>
    </row>
    <row r="587" spans="1:39" x14ac:dyDescent="0.2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  <c r="AI587" s="82"/>
      <c r="AJ587" s="82"/>
      <c r="AK587" s="82"/>
      <c r="AL587" s="82"/>
      <c r="AM587" s="82"/>
    </row>
    <row r="588" spans="1:39" x14ac:dyDescent="0.2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2"/>
      <c r="AI588" s="82"/>
      <c r="AJ588" s="82"/>
      <c r="AK588" s="82"/>
      <c r="AL588" s="82"/>
      <c r="AM588" s="82"/>
    </row>
    <row r="589" spans="1:39" x14ac:dyDescent="0.2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82"/>
      <c r="AI589" s="82"/>
      <c r="AJ589" s="82"/>
      <c r="AK589" s="82"/>
      <c r="AL589" s="82"/>
      <c r="AM589" s="82"/>
    </row>
    <row r="590" spans="1:39" x14ac:dyDescent="0.2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2"/>
      <c r="AI590" s="82"/>
      <c r="AJ590" s="82"/>
      <c r="AK590" s="82"/>
      <c r="AL590" s="82"/>
      <c r="AM590" s="82"/>
    </row>
    <row r="591" spans="1:39" x14ac:dyDescent="0.2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2"/>
      <c r="AI591" s="82"/>
      <c r="AJ591" s="82"/>
      <c r="AK591" s="82"/>
      <c r="AL591" s="82"/>
      <c r="AM591" s="82"/>
    </row>
    <row r="592" spans="1:39" x14ac:dyDescent="0.2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2"/>
      <c r="AI592" s="82"/>
      <c r="AJ592" s="82"/>
      <c r="AK592" s="82"/>
      <c r="AL592" s="82"/>
      <c r="AM592" s="82"/>
    </row>
    <row r="593" spans="1:39" x14ac:dyDescent="0.2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82"/>
      <c r="AI593" s="82"/>
      <c r="AJ593" s="82"/>
      <c r="AK593" s="82"/>
      <c r="AL593" s="82"/>
      <c r="AM593" s="82"/>
    </row>
    <row r="594" spans="1:39" x14ac:dyDescent="0.2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82"/>
      <c r="AI594" s="82"/>
      <c r="AJ594" s="82"/>
      <c r="AK594" s="82"/>
      <c r="AL594" s="82"/>
      <c r="AM594" s="82"/>
    </row>
    <row r="595" spans="1:39" x14ac:dyDescent="0.2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2"/>
      <c r="AI595" s="82"/>
      <c r="AJ595" s="82"/>
      <c r="AK595" s="82"/>
      <c r="AL595" s="82"/>
      <c r="AM595" s="82"/>
    </row>
    <row r="596" spans="1:39" x14ac:dyDescent="0.2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2"/>
      <c r="AI596" s="82"/>
      <c r="AJ596" s="82"/>
      <c r="AK596" s="82"/>
      <c r="AL596" s="82"/>
      <c r="AM596" s="82"/>
    </row>
    <row r="597" spans="1:39" x14ac:dyDescent="0.2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2"/>
      <c r="AI597" s="82"/>
      <c r="AJ597" s="82"/>
      <c r="AK597" s="82"/>
      <c r="AL597" s="82"/>
      <c r="AM597" s="82"/>
    </row>
    <row r="598" spans="1:39" x14ac:dyDescent="0.2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2"/>
      <c r="AL598" s="82"/>
      <c r="AM598" s="82"/>
    </row>
    <row r="599" spans="1:39" x14ac:dyDescent="0.2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2"/>
      <c r="AI599" s="82"/>
      <c r="AJ599" s="82"/>
      <c r="AK599" s="82"/>
      <c r="AL599" s="82"/>
      <c r="AM599" s="82"/>
    </row>
    <row r="600" spans="1:39" x14ac:dyDescent="0.2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82"/>
      <c r="AI600" s="82"/>
      <c r="AJ600" s="82"/>
      <c r="AK600" s="82"/>
      <c r="AL600" s="82"/>
      <c r="AM600" s="82"/>
    </row>
    <row r="601" spans="1:39" x14ac:dyDescent="0.2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82"/>
      <c r="AI601" s="82"/>
      <c r="AJ601" s="82"/>
      <c r="AK601" s="82"/>
      <c r="AL601" s="82"/>
      <c r="AM601" s="82"/>
    </row>
    <row r="602" spans="1:39" x14ac:dyDescent="0.2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82"/>
      <c r="AI602" s="82"/>
      <c r="AJ602" s="82"/>
      <c r="AK602" s="82"/>
      <c r="AL602" s="82"/>
      <c r="AM602" s="82"/>
    </row>
    <row r="603" spans="1:39" x14ac:dyDescent="0.2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82"/>
      <c r="AI603" s="82"/>
      <c r="AJ603" s="82"/>
      <c r="AK603" s="82"/>
      <c r="AL603" s="82"/>
      <c r="AM603" s="82"/>
    </row>
    <row r="604" spans="1:39" x14ac:dyDescent="0.2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82"/>
      <c r="AI604" s="82"/>
      <c r="AJ604" s="82"/>
      <c r="AK604" s="82"/>
      <c r="AL604" s="82"/>
      <c r="AM604" s="82"/>
    </row>
    <row r="605" spans="1:39" x14ac:dyDescent="0.2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82"/>
      <c r="AI605" s="82"/>
      <c r="AJ605" s="82"/>
      <c r="AK605" s="82"/>
      <c r="AL605" s="82"/>
      <c r="AM605" s="82"/>
    </row>
    <row r="606" spans="1:39" x14ac:dyDescent="0.2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  <c r="AL606" s="82"/>
      <c r="AM606" s="82"/>
    </row>
    <row r="607" spans="1:39" x14ac:dyDescent="0.2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  <c r="AJ607" s="82"/>
      <c r="AK607" s="82"/>
      <c r="AL607" s="82"/>
      <c r="AM607" s="82"/>
    </row>
    <row r="608" spans="1:39" x14ac:dyDescent="0.2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2"/>
      <c r="AI608" s="82"/>
      <c r="AJ608" s="82"/>
      <c r="AK608" s="82"/>
      <c r="AL608" s="82"/>
      <c r="AM608" s="82"/>
    </row>
    <row r="609" spans="1:39" x14ac:dyDescent="0.2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2"/>
      <c r="AI609" s="82"/>
      <c r="AJ609" s="82"/>
      <c r="AK609" s="82"/>
      <c r="AL609" s="82"/>
      <c r="AM609" s="82"/>
    </row>
    <row r="610" spans="1:39" x14ac:dyDescent="0.2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  <c r="AI610" s="82"/>
      <c r="AJ610" s="82"/>
      <c r="AK610" s="82"/>
      <c r="AL610" s="82"/>
      <c r="AM610" s="82"/>
    </row>
    <row r="611" spans="1:39" x14ac:dyDescent="0.2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2"/>
      <c r="AI611" s="82"/>
      <c r="AJ611" s="82"/>
      <c r="AK611" s="82"/>
      <c r="AL611" s="82"/>
      <c r="AM611" s="82"/>
    </row>
    <row r="612" spans="1:39" x14ac:dyDescent="0.2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2"/>
      <c r="AL612" s="82"/>
      <c r="AM612" s="82"/>
    </row>
    <row r="613" spans="1:39" x14ac:dyDescent="0.2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  <c r="AJ613" s="82"/>
      <c r="AK613" s="82"/>
      <c r="AL613" s="82"/>
      <c r="AM613" s="82"/>
    </row>
    <row r="614" spans="1:39" x14ac:dyDescent="0.2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  <c r="AI614" s="82"/>
      <c r="AJ614" s="82"/>
      <c r="AK614" s="82"/>
      <c r="AL614" s="82"/>
      <c r="AM614" s="82"/>
    </row>
    <row r="615" spans="1:39" x14ac:dyDescent="0.2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  <c r="AI615" s="82"/>
      <c r="AJ615" s="82"/>
      <c r="AK615" s="82"/>
      <c r="AL615" s="82"/>
      <c r="AM615" s="82"/>
    </row>
    <row r="616" spans="1:39" x14ac:dyDescent="0.2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  <c r="AI616" s="82"/>
      <c r="AJ616" s="82"/>
      <c r="AK616" s="82"/>
      <c r="AL616" s="82"/>
      <c r="AM616" s="82"/>
    </row>
    <row r="617" spans="1:39" x14ac:dyDescent="0.2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  <c r="AI617" s="82"/>
      <c r="AJ617" s="82"/>
      <c r="AK617" s="82"/>
      <c r="AL617" s="82"/>
      <c r="AM617" s="82"/>
    </row>
    <row r="618" spans="1:39" x14ac:dyDescent="0.2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  <c r="AI618" s="82"/>
      <c r="AJ618" s="82"/>
      <c r="AK618" s="82"/>
      <c r="AL618" s="82"/>
      <c r="AM618" s="82"/>
    </row>
    <row r="619" spans="1:39" x14ac:dyDescent="0.2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  <c r="AI619" s="82"/>
      <c r="AJ619" s="82"/>
      <c r="AK619" s="82"/>
      <c r="AL619" s="82"/>
      <c r="AM619" s="82"/>
    </row>
    <row r="620" spans="1:39" x14ac:dyDescent="0.2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  <c r="AI620" s="82"/>
      <c r="AJ620" s="82"/>
      <c r="AK620" s="82"/>
      <c r="AL620" s="82"/>
      <c r="AM620" s="82"/>
    </row>
    <row r="621" spans="1:39" x14ac:dyDescent="0.2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2"/>
      <c r="AI621" s="82"/>
      <c r="AJ621" s="82"/>
      <c r="AK621" s="82"/>
      <c r="AL621" s="82"/>
      <c r="AM621" s="82"/>
    </row>
    <row r="622" spans="1:39" x14ac:dyDescent="0.2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2"/>
      <c r="AI622" s="82"/>
      <c r="AJ622" s="82"/>
      <c r="AK622" s="82"/>
      <c r="AL622" s="82"/>
      <c r="AM622" s="82"/>
    </row>
    <row r="623" spans="1:39" x14ac:dyDescent="0.2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2"/>
      <c r="AI623" s="82"/>
      <c r="AJ623" s="82"/>
      <c r="AK623" s="82"/>
      <c r="AL623" s="82"/>
      <c r="AM623" s="82"/>
    </row>
    <row r="624" spans="1:39" x14ac:dyDescent="0.2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  <c r="AI624" s="82"/>
      <c r="AJ624" s="82"/>
      <c r="AK624" s="82"/>
      <c r="AL624" s="82"/>
      <c r="AM624" s="82"/>
    </row>
    <row r="625" spans="1:39" x14ac:dyDescent="0.2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2"/>
      <c r="AL625" s="82"/>
      <c r="AM625" s="82"/>
    </row>
    <row r="626" spans="1:39" x14ac:dyDescent="0.2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2"/>
      <c r="AI626" s="82"/>
      <c r="AJ626" s="82"/>
      <c r="AK626" s="82"/>
      <c r="AL626" s="82"/>
      <c r="AM626" s="82"/>
    </row>
    <row r="627" spans="1:39" x14ac:dyDescent="0.2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2"/>
      <c r="AI627" s="82"/>
      <c r="AJ627" s="82"/>
      <c r="AK627" s="82"/>
      <c r="AL627" s="82"/>
      <c r="AM627" s="82"/>
    </row>
    <row r="628" spans="1:39" x14ac:dyDescent="0.2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  <c r="AI628" s="82"/>
      <c r="AJ628" s="82"/>
      <c r="AK628" s="82"/>
      <c r="AL628" s="82"/>
      <c r="AM628" s="82"/>
    </row>
    <row r="629" spans="1:39" x14ac:dyDescent="0.2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2"/>
      <c r="AI629" s="82"/>
      <c r="AJ629" s="82"/>
      <c r="AK629" s="82"/>
      <c r="AL629" s="82"/>
      <c r="AM629" s="82"/>
    </row>
    <row r="630" spans="1:39" x14ac:dyDescent="0.2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2"/>
      <c r="AI630" s="82"/>
      <c r="AJ630" s="82"/>
      <c r="AK630" s="82"/>
      <c r="AL630" s="82"/>
      <c r="AM630" s="82"/>
    </row>
    <row r="631" spans="1:39" x14ac:dyDescent="0.2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  <c r="AI631" s="82"/>
      <c r="AJ631" s="82"/>
      <c r="AK631" s="82"/>
      <c r="AL631" s="82"/>
      <c r="AM631" s="82"/>
    </row>
    <row r="632" spans="1:39" x14ac:dyDescent="0.2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82"/>
      <c r="AI632" s="82"/>
      <c r="AJ632" s="82"/>
      <c r="AK632" s="82"/>
      <c r="AL632" s="82"/>
      <c r="AM632" s="82"/>
    </row>
    <row r="633" spans="1:39" x14ac:dyDescent="0.2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  <c r="AH633" s="82"/>
      <c r="AI633" s="82"/>
      <c r="AJ633" s="82"/>
      <c r="AK633" s="82"/>
      <c r="AL633" s="82"/>
      <c r="AM633" s="82"/>
    </row>
    <row r="634" spans="1:39" x14ac:dyDescent="0.2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2"/>
      <c r="AI634" s="82"/>
      <c r="AJ634" s="82"/>
      <c r="AK634" s="82"/>
      <c r="AL634" s="82"/>
      <c r="AM634" s="82"/>
    </row>
    <row r="635" spans="1:39" x14ac:dyDescent="0.2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2"/>
      <c r="AI635" s="82"/>
      <c r="AJ635" s="82"/>
      <c r="AK635" s="82"/>
      <c r="AL635" s="82"/>
      <c r="AM635" s="82"/>
    </row>
    <row r="636" spans="1:39" x14ac:dyDescent="0.2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  <c r="AI636" s="82"/>
      <c r="AJ636" s="82"/>
      <c r="AK636" s="82"/>
      <c r="AL636" s="82"/>
      <c r="AM636" s="82"/>
    </row>
    <row r="637" spans="1:39" x14ac:dyDescent="0.2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  <c r="AL637" s="82"/>
      <c r="AM637" s="82"/>
    </row>
    <row r="638" spans="1:39" x14ac:dyDescent="0.2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2"/>
      <c r="AL638" s="82"/>
      <c r="AM638" s="82"/>
    </row>
    <row r="639" spans="1:39" x14ac:dyDescent="0.2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/>
      <c r="AI639" s="82"/>
      <c r="AJ639" s="82"/>
      <c r="AK639" s="82"/>
      <c r="AL639" s="82"/>
      <c r="AM639" s="82"/>
    </row>
    <row r="640" spans="1:39" x14ac:dyDescent="0.2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  <c r="AI640" s="82"/>
      <c r="AJ640" s="82"/>
      <c r="AK640" s="82"/>
      <c r="AL640" s="82"/>
      <c r="AM640" s="82"/>
    </row>
    <row r="641" spans="1:39" x14ac:dyDescent="0.2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  <c r="AJ641" s="82"/>
      <c r="AK641" s="82"/>
      <c r="AL641" s="82"/>
      <c r="AM641" s="82"/>
    </row>
    <row r="642" spans="1:39" x14ac:dyDescent="0.2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  <c r="AJ642" s="82"/>
      <c r="AK642" s="82"/>
      <c r="AL642" s="82"/>
      <c r="AM642" s="82"/>
    </row>
    <row r="643" spans="1:39" x14ac:dyDescent="0.2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2"/>
      <c r="AI643" s="82"/>
      <c r="AJ643" s="82"/>
      <c r="AK643" s="82"/>
      <c r="AL643" s="82"/>
      <c r="AM643" s="82"/>
    </row>
    <row r="644" spans="1:39" x14ac:dyDescent="0.2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82"/>
      <c r="AI644" s="82"/>
      <c r="AJ644" s="82"/>
      <c r="AK644" s="82"/>
      <c r="AL644" s="82"/>
      <c r="AM644" s="82"/>
    </row>
    <row r="645" spans="1:39" x14ac:dyDescent="0.2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82"/>
      <c r="AI645" s="82"/>
      <c r="AJ645" s="82"/>
      <c r="AK645" s="82"/>
      <c r="AL645" s="82"/>
      <c r="AM645" s="82"/>
    </row>
    <row r="646" spans="1:39" x14ac:dyDescent="0.2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  <c r="AJ646" s="82"/>
      <c r="AK646" s="82"/>
      <c r="AL646" s="82"/>
      <c r="AM646" s="82"/>
    </row>
    <row r="647" spans="1:39" x14ac:dyDescent="0.2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2"/>
      <c r="AI647" s="82"/>
      <c r="AJ647" s="82"/>
      <c r="AK647" s="82"/>
      <c r="AL647" s="82"/>
      <c r="AM647" s="82"/>
    </row>
    <row r="648" spans="1:39" x14ac:dyDescent="0.2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  <c r="AI648" s="82"/>
      <c r="AJ648" s="82"/>
      <c r="AK648" s="82"/>
      <c r="AL648" s="82"/>
      <c r="AM648" s="82"/>
    </row>
    <row r="649" spans="1:39" x14ac:dyDescent="0.2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  <c r="AI649" s="82"/>
      <c r="AJ649" s="82"/>
      <c r="AK649" s="82"/>
      <c r="AL649" s="82"/>
      <c r="AM649" s="82"/>
    </row>
    <row r="650" spans="1:39" x14ac:dyDescent="0.2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  <c r="AI650" s="82"/>
      <c r="AJ650" s="82"/>
      <c r="AK650" s="82"/>
      <c r="AL650" s="82"/>
      <c r="AM650" s="82"/>
    </row>
    <row r="651" spans="1:39" x14ac:dyDescent="0.2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  <c r="AI651" s="82"/>
      <c r="AJ651" s="82"/>
      <c r="AK651" s="82"/>
      <c r="AL651" s="82"/>
      <c r="AM651" s="82"/>
    </row>
    <row r="652" spans="1:39" x14ac:dyDescent="0.2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2"/>
      <c r="AL652" s="82"/>
      <c r="AM652" s="82"/>
    </row>
    <row r="653" spans="1:39" x14ac:dyDescent="0.2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2"/>
      <c r="AI653" s="82"/>
      <c r="AJ653" s="82"/>
      <c r="AK653" s="82"/>
      <c r="AL653" s="82"/>
      <c r="AM653" s="82"/>
    </row>
    <row r="654" spans="1:39" x14ac:dyDescent="0.2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82"/>
      <c r="AI654" s="82"/>
      <c r="AJ654" s="82"/>
      <c r="AK654" s="82"/>
      <c r="AL654" s="82"/>
      <c r="AM654" s="82"/>
    </row>
    <row r="655" spans="1:39" x14ac:dyDescent="0.2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82"/>
      <c r="AI655" s="82"/>
      <c r="AJ655" s="82"/>
      <c r="AK655" s="82"/>
      <c r="AL655" s="82"/>
      <c r="AM655" s="82"/>
    </row>
    <row r="656" spans="1:39" x14ac:dyDescent="0.2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2"/>
      <c r="AI656" s="82"/>
      <c r="AJ656" s="82"/>
      <c r="AK656" s="82"/>
      <c r="AL656" s="82"/>
      <c r="AM656" s="82"/>
    </row>
    <row r="657" spans="1:39" x14ac:dyDescent="0.2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2"/>
      <c r="AI657" s="82"/>
      <c r="AJ657" s="82"/>
      <c r="AK657" s="82"/>
      <c r="AL657" s="82"/>
      <c r="AM657" s="82"/>
    </row>
    <row r="658" spans="1:39" x14ac:dyDescent="0.2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82"/>
      <c r="AI658" s="82"/>
      <c r="AJ658" s="82"/>
      <c r="AK658" s="82"/>
      <c r="AL658" s="82"/>
      <c r="AM658" s="82"/>
    </row>
    <row r="659" spans="1:39" x14ac:dyDescent="0.2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2"/>
      <c r="AI659" s="82"/>
      <c r="AJ659" s="82"/>
      <c r="AK659" s="82"/>
      <c r="AL659" s="82"/>
      <c r="AM659" s="82"/>
    </row>
    <row r="660" spans="1:39" x14ac:dyDescent="0.2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2"/>
      <c r="AI660" s="82"/>
      <c r="AJ660" s="82"/>
      <c r="AK660" s="82"/>
      <c r="AL660" s="82"/>
      <c r="AM660" s="82"/>
    </row>
    <row r="661" spans="1:39" x14ac:dyDescent="0.2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2"/>
      <c r="AI661" s="82"/>
      <c r="AJ661" s="82"/>
      <c r="AK661" s="82"/>
      <c r="AL661" s="82"/>
      <c r="AM661" s="82"/>
    </row>
    <row r="662" spans="1:39" x14ac:dyDescent="0.2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2"/>
      <c r="AI662" s="82"/>
      <c r="AJ662" s="82"/>
      <c r="AK662" s="82"/>
      <c r="AL662" s="82"/>
      <c r="AM662" s="82"/>
    </row>
    <row r="663" spans="1:39" x14ac:dyDescent="0.2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2"/>
      <c r="AI663" s="82"/>
      <c r="AJ663" s="82"/>
      <c r="AK663" s="82"/>
      <c r="AL663" s="82"/>
      <c r="AM663" s="82"/>
    </row>
    <row r="664" spans="1:39" x14ac:dyDescent="0.2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2"/>
      <c r="AI664" s="82"/>
      <c r="AJ664" s="82"/>
      <c r="AK664" s="82"/>
      <c r="AL664" s="82"/>
      <c r="AM664" s="82"/>
    </row>
    <row r="665" spans="1:39" x14ac:dyDescent="0.2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2"/>
      <c r="AL665" s="82"/>
      <c r="AM665" s="82"/>
    </row>
    <row r="666" spans="1:39" x14ac:dyDescent="0.2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2"/>
      <c r="AI666" s="82"/>
      <c r="AJ666" s="82"/>
      <c r="AK666" s="82"/>
      <c r="AL666" s="82"/>
      <c r="AM666" s="82"/>
    </row>
    <row r="667" spans="1:39" x14ac:dyDescent="0.2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  <c r="AI667" s="82"/>
      <c r="AJ667" s="82"/>
      <c r="AK667" s="82"/>
      <c r="AL667" s="82"/>
      <c r="AM667" s="82"/>
    </row>
    <row r="668" spans="1:39" x14ac:dyDescent="0.2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  <c r="AI668" s="82"/>
      <c r="AJ668" s="82"/>
      <c r="AK668" s="82"/>
      <c r="AL668" s="82"/>
      <c r="AM668" s="82"/>
    </row>
    <row r="669" spans="1:39" x14ac:dyDescent="0.2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  <c r="AI669" s="82"/>
      <c r="AJ669" s="82"/>
      <c r="AK669" s="82"/>
      <c r="AL669" s="82"/>
      <c r="AM669" s="82"/>
    </row>
    <row r="670" spans="1:39" x14ac:dyDescent="0.2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  <c r="AI670" s="82"/>
      <c r="AJ670" s="82"/>
      <c r="AK670" s="82"/>
      <c r="AL670" s="82"/>
      <c r="AM670" s="82"/>
    </row>
    <row r="671" spans="1:39" x14ac:dyDescent="0.2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2"/>
      <c r="AL671" s="82"/>
      <c r="AM671" s="82"/>
    </row>
    <row r="672" spans="1:39" x14ac:dyDescent="0.2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  <c r="AI672" s="82"/>
      <c r="AJ672" s="82"/>
      <c r="AK672" s="82"/>
      <c r="AL672" s="82"/>
      <c r="AM672" s="82"/>
    </row>
    <row r="673" spans="1:39" x14ac:dyDescent="0.2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2"/>
      <c r="AI673" s="82"/>
      <c r="AJ673" s="82"/>
      <c r="AK673" s="82"/>
      <c r="AL673" s="82"/>
      <c r="AM673" s="82"/>
    </row>
    <row r="674" spans="1:39" x14ac:dyDescent="0.2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  <c r="AJ674" s="82"/>
      <c r="AK674" s="82"/>
      <c r="AL674" s="82"/>
      <c r="AM674" s="82"/>
    </row>
    <row r="675" spans="1:39" x14ac:dyDescent="0.2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82"/>
      <c r="AI675" s="82"/>
      <c r="AJ675" s="82"/>
      <c r="AK675" s="82"/>
      <c r="AL675" s="82"/>
      <c r="AM675" s="82"/>
    </row>
    <row r="676" spans="1:39" x14ac:dyDescent="0.2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  <c r="AH676" s="82"/>
      <c r="AI676" s="82"/>
      <c r="AJ676" s="82"/>
      <c r="AK676" s="82"/>
      <c r="AL676" s="82"/>
      <c r="AM676" s="82"/>
    </row>
    <row r="677" spans="1:39" x14ac:dyDescent="0.2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  <c r="AL677" s="82"/>
      <c r="AM677" s="82"/>
    </row>
    <row r="678" spans="1:39" x14ac:dyDescent="0.2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2"/>
      <c r="AL678" s="82"/>
      <c r="AM678" s="82"/>
    </row>
    <row r="679" spans="1:39" x14ac:dyDescent="0.2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2"/>
      <c r="AI679" s="82"/>
      <c r="AJ679" s="82"/>
      <c r="AK679" s="82"/>
      <c r="AL679" s="82"/>
      <c r="AM679" s="82"/>
    </row>
    <row r="680" spans="1:39" x14ac:dyDescent="0.2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82"/>
      <c r="AI680" s="82"/>
      <c r="AJ680" s="82"/>
      <c r="AK680" s="82"/>
      <c r="AL680" s="82"/>
      <c r="AM680" s="82"/>
    </row>
    <row r="681" spans="1:39" x14ac:dyDescent="0.2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82"/>
      <c r="AI681" s="82"/>
      <c r="AJ681" s="82"/>
      <c r="AK681" s="82"/>
      <c r="AL681" s="82"/>
      <c r="AM681" s="82"/>
    </row>
    <row r="682" spans="1:39" x14ac:dyDescent="0.2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82"/>
      <c r="AI682" s="82"/>
      <c r="AJ682" s="82"/>
      <c r="AK682" s="82"/>
      <c r="AL682" s="82"/>
      <c r="AM682" s="82"/>
    </row>
    <row r="683" spans="1:39" x14ac:dyDescent="0.2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2"/>
      <c r="AI683" s="82"/>
      <c r="AJ683" s="82"/>
      <c r="AK683" s="82"/>
      <c r="AL683" s="82"/>
      <c r="AM683" s="82"/>
    </row>
    <row r="684" spans="1:39" x14ac:dyDescent="0.2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82"/>
      <c r="AI684" s="82"/>
      <c r="AJ684" s="82"/>
      <c r="AK684" s="82"/>
      <c r="AL684" s="82"/>
      <c r="AM684" s="82"/>
    </row>
    <row r="685" spans="1:39" x14ac:dyDescent="0.2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2"/>
      <c r="AI685" s="82"/>
      <c r="AJ685" s="82"/>
      <c r="AK685" s="82"/>
      <c r="AL685" s="82"/>
      <c r="AM685" s="82"/>
    </row>
    <row r="686" spans="1:39" x14ac:dyDescent="0.2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82"/>
      <c r="AI686" s="82"/>
      <c r="AJ686" s="82"/>
      <c r="AK686" s="82"/>
      <c r="AL686" s="82"/>
      <c r="AM686" s="82"/>
    </row>
    <row r="687" spans="1:39" x14ac:dyDescent="0.2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  <c r="AH687" s="82"/>
      <c r="AI687" s="82"/>
      <c r="AJ687" s="82"/>
      <c r="AK687" s="82"/>
      <c r="AL687" s="82"/>
      <c r="AM687" s="82"/>
    </row>
    <row r="688" spans="1:39" x14ac:dyDescent="0.2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82"/>
      <c r="AI688" s="82"/>
      <c r="AJ688" s="82"/>
      <c r="AK688" s="82"/>
      <c r="AL688" s="82"/>
      <c r="AM688" s="82"/>
    </row>
    <row r="689" spans="1:39" x14ac:dyDescent="0.2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2"/>
      <c r="AI689" s="82"/>
      <c r="AJ689" s="82"/>
      <c r="AK689" s="82"/>
      <c r="AL689" s="82"/>
      <c r="AM689" s="82"/>
    </row>
    <row r="690" spans="1:39" x14ac:dyDescent="0.2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/>
      <c r="AI690" s="82"/>
      <c r="AJ690" s="82"/>
      <c r="AK690" s="82"/>
      <c r="AL690" s="82"/>
      <c r="AM690" s="82"/>
    </row>
    <row r="691" spans="1:39" x14ac:dyDescent="0.2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2"/>
      <c r="AI691" s="82"/>
      <c r="AJ691" s="82"/>
      <c r="AK691" s="82"/>
      <c r="AL691" s="82"/>
      <c r="AM691" s="82"/>
    </row>
    <row r="692" spans="1:39" x14ac:dyDescent="0.2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2"/>
      <c r="AL692" s="82"/>
      <c r="AM692" s="82"/>
    </row>
    <row r="693" spans="1:39" x14ac:dyDescent="0.2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82"/>
      <c r="AI693" s="82"/>
      <c r="AJ693" s="82"/>
      <c r="AK693" s="82"/>
      <c r="AL693" s="82"/>
      <c r="AM693" s="82"/>
    </row>
    <row r="694" spans="1:39" x14ac:dyDescent="0.2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82"/>
      <c r="AI694" s="82"/>
      <c r="AJ694" s="82"/>
      <c r="AK694" s="82"/>
      <c r="AL694" s="82"/>
      <c r="AM694" s="82"/>
    </row>
    <row r="695" spans="1:39" x14ac:dyDescent="0.2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  <c r="AL695" s="82"/>
      <c r="AM695" s="82"/>
    </row>
    <row r="696" spans="1:39" x14ac:dyDescent="0.2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82"/>
      <c r="AI696" s="82"/>
      <c r="AJ696" s="82"/>
      <c r="AK696" s="82"/>
      <c r="AL696" s="82"/>
      <c r="AM696" s="82"/>
    </row>
    <row r="697" spans="1:39" x14ac:dyDescent="0.2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82"/>
      <c r="AI697" s="82"/>
      <c r="AJ697" s="82"/>
      <c r="AK697" s="82"/>
      <c r="AL697" s="82"/>
      <c r="AM697" s="82"/>
    </row>
    <row r="698" spans="1:39" x14ac:dyDescent="0.2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82"/>
      <c r="AI698" s="82"/>
      <c r="AJ698" s="82"/>
      <c r="AK698" s="82"/>
      <c r="AL698" s="82"/>
      <c r="AM698" s="82"/>
    </row>
    <row r="699" spans="1:39" x14ac:dyDescent="0.2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  <c r="AH699" s="82"/>
      <c r="AI699" s="82"/>
      <c r="AJ699" s="82"/>
      <c r="AK699" s="82"/>
      <c r="AL699" s="82"/>
      <c r="AM699" s="82"/>
    </row>
    <row r="700" spans="1:39" x14ac:dyDescent="0.2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82"/>
      <c r="AI700" s="82"/>
      <c r="AJ700" s="82"/>
      <c r="AK700" s="82"/>
      <c r="AL700" s="82"/>
      <c r="AM700" s="82"/>
    </row>
    <row r="701" spans="1:39" x14ac:dyDescent="0.2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  <c r="AH701" s="82"/>
      <c r="AI701" s="82"/>
      <c r="AJ701" s="82"/>
      <c r="AK701" s="82"/>
      <c r="AL701" s="82"/>
      <c r="AM701" s="82"/>
    </row>
    <row r="702" spans="1:39" x14ac:dyDescent="0.2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  <c r="AF702" s="82"/>
      <c r="AG702" s="82"/>
      <c r="AH702" s="82"/>
      <c r="AI702" s="82"/>
      <c r="AJ702" s="82"/>
      <c r="AK702" s="82"/>
      <c r="AL702" s="82"/>
      <c r="AM702" s="82"/>
    </row>
    <row r="703" spans="1:39" x14ac:dyDescent="0.2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  <c r="AF703" s="82"/>
      <c r="AG703" s="82"/>
      <c r="AH703" s="82"/>
      <c r="AI703" s="82"/>
      <c r="AJ703" s="82"/>
      <c r="AK703" s="82"/>
      <c r="AL703" s="82"/>
      <c r="AM703" s="82"/>
    </row>
    <row r="704" spans="1:39" x14ac:dyDescent="0.2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  <c r="AH704" s="82"/>
      <c r="AI704" s="82"/>
      <c r="AJ704" s="82"/>
      <c r="AK704" s="82"/>
      <c r="AL704" s="82"/>
      <c r="AM704" s="82"/>
    </row>
    <row r="705" spans="1:39" x14ac:dyDescent="0.2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2"/>
      <c r="AL705" s="82"/>
      <c r="AM705" s="82"/>
    </row>
    <row r="706" spans="1:39" x14ac:dyDescent="0.2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  <c r="AH706" s="82"/>
      <c r="AI706" s="82"/>
      <c r="AJ706" s="82"/>
      <c r="AK706" s="82"/>
      <c r="AL706" s="82"/>
      <c r="AM706" s="82"/>
    </row>
    <row r="707" spans="1:39" x14ac:dyDescent="0.2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  <c r="AH707" s="82"/>
      <c r="AI707" s="82"/>
      <c r="AJ707" s="82"/>
      <c r="AK707" s="82"/>
      <c r="AL707" s="82"/>
      <c r="AM707" s="82"/>
    </row>
    <row r="708" spans="1:39" x14ac:dyDescent="0.2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  <c r="AF708" s="82"/>
      <c r="AG708" s="82"/>
      <c r="AH708" s="82"/>
      <c r="AI708" s="82"/>
      <c r="AJ708" s="82"/>
      <c r="AK708" s="82"/>
      <c r="AL708" s="82"/>
      <c r="AM708" s="82"/>
    </row>
    <row r="709" spans="1:39" x14ac:dyDescent="0.2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  <c r="AF709" s="82"/>
      <c r="AG709" s="82"/>
      <c r="AH709" s="82"/>
      <c r="AI709" s="82"/>
      <c r="AJ709" s="82"/>
      <c r="AK709" s="82"/>
      <c r="AL709" s="82"/>
      <c r="AM709" s="82"/>
    </row>
    <row r="710" spans="1:39" x14ac:dyDescent="0.2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2"/>
      <c r="AE710" s="82"/>
      <c r="AF710" s="82"/>
      <c r="AG710" s="82"/>
      <c r="AH710" s="82"/>
      <c r="AI710" s="82"/>
      <c r="AJ710" s="82"/>
      <c r="AK710" s="82"/>
      <c r="AL710" s="82"/>
      <c r="AM710" s="82"/>
    </row>
    <row r="711" spans="1:39" x14ac:dyDescent="0.2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  <c r="AF711" s="82"/>
      <c r="AG711" s="82"/>
      <c r="AH711" s="82"/>
      <c r="AI711" s="82"/>
      <c r="AJ711" s="82"/>
      <c r="AK711" s="82"/>
      <c r="AL711" s="82"/>
      <c r="AM711" s="82"/>
    </row>
    <row r="712" spans="1:39" x14ac:dyDescent="0.2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  <c r="AF712" s="82"/>
      <c r="AG712" s="82"/>
      <c r="AH712" s="82"/>
      <c r="AI712" s="82"/>
      <c r="AJ712" s="82"/>
      <c r="AK712" s="82"/>
      <c r="AL712" s="82"/>
      <c r="AM712" s="82"/>
    </row>
    <row r="713" spans="1:39" x14ac:dyDescent="0.2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  <c r="AF713" s="82"/>
      <c r="AG713" s="82"/>
      <c r="AH713" s="82"/>
      <c r="AI713" s="82"/>
      <c r="AJ713" s="82"/>
      <c r="AK713" s="82"/>
      <c r="AL713" s="82"/>
      <c r="AM713" s="82"/>
    </row>
    <row r="714" spans="1:39" x14ac:dyDescent="0.2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  <c r="AF714" s="82"/>
      <c r="AG714" s="82"/>
      <c r="AH714" s="82"/>
      <c r="AI714" s="82"/>
      <c r="AJ714" s="82"/>
      <c r="AK714" s="82"/>
      <c r="AL714" s="82"/>
      <c r="AM714" s="82"/>
    </row>
    <row r="715" spans="1:39" x14ac:dyDescent="0.2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  <c r="AF715" s="82"/>
      <c r="AG715" s="82"/>
      <c r="AH715" s="82"/>
      <c r="AI715" s="82"/>
      <c r="AJ715" s="82"/>
      <c r="AK715" s="82"/>
      <c r="AL715" s="82"/>
      <c r="AM715" s="82"/>
    </row>
    <row r="716" spans="1:39" x14ac:dyDescent="0.2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  <c r="AF716" s="82"/>
      <c r="AG716" s="82"/>
      <c r="AH716" s="82"/>
      <c r="AI716" s="82"/>
      <c r="AJ716" s="82"/>
      <c r="AK716" s="82"/>
      <c r="AL716" s="82"/>
      <c r="AM716" s="82"/>
    </row>
    <row r="717" spans="1:39" x14ac:dyDescent="0.2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  <c r="AH717" s="82"/>
      <c r="AI717" s="82"/>
      <c r="AJ717" s="82"/>
      <c r="AK717" s="82"/>
      <c r="AL717" s="82"/>
      <c r="AM717" s="82"/>
    </row>
    <row r="718" spans="1:39" x14ac:dyDescent="0.2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2"/>
      <c r="AL718" s="82"/>
      <c r="AM718" s="82"/>
    </row>
    <row r="719" spans="1:39" x14ac:dyDescent="0.2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  <c r="AH719" s="82"/>
      <c r="AI719" s="82"/>
      <c r="AJ719" s="82"/>
      <c r="AK719" s="82"/>
      <c r="AL719" s="82"/>
      <c r="AM719" s="82"/>
    </row>
    <row r="720" spans="1:39" x14ac:dyDescent="0.2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  <c r="AF720" s="82"/>
      <c r="AG720" s="82"/>
      <c r="AH720" s="82"/>
      <c r="AI720" s="82"/>
      <c r="AJ720" s="82"/>
      <c r="AK720" s="82"/>
      <c r="AL720" s="82"/>
      <c r="AM720" s="82"/>
    </row>
    <row r="721" spans="1:39" x14ac:dyDescent="0.2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2"/>
      <c r="AE721" s="82"/>
      <c r="AF721" s="82"/>
      <c r="AG721" s="82"/>
      <c r="AH721" s="82"/>
      <c r="AI721" s="82"/>
      <c r="AJ721" s="82"/>
      <c r="AK721" s="82"/>
      <c r="AL721" s="82"/>
      <c r="AM721" s="82"/>
    </row>
    <row r="722" spans="1:39" x14ac:dyDescent="0.2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  <c r="AF722" s="82"/>
      <c r="AG722" s="82"/>
      <c r="AH722" s="82"/>
      <c r="AI722" s="82"/>
      <c r="AJ722" s="82"/>
      <c r="AK722" s="82"/>
      <c r="AL722" s="82"/>
      <c r="AM722" s="82"/>
    </row>
    <row r="723" spans="1:39" x14ac:dyDescent="0.2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  <c r="AF723" s="82"/>
      <c r="AG723" s="82"/>
      <c r="AH723" s="82"/>
      <c r="AI723" s="82"/>
      <c r="AJ723" s="82"/>
      <c r="AK723" s="82"/>
      <c r="AL723" s="82"/>
      <c r="AM723" s="82"/>
    </row>
    <row r="724" spans="1:39" x14ac:dyDescent="0.2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  <c r="AH724" s="82"/>
      <c r="AI724" s="82"/>
      <c r="AJ724" s="82"/>
      <c r="AK724" s="82"/>
      <c r="AL724" s="82"/>
      <c r="AM724" s="82"/>
    </row>
    <row r="725" spans="1:39" x14ac:dyDescent="0.2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  <c r="AH725" s="82"/>
      <c r="AI725" s="82"/>
      <c r="AJ725" s="82"/>
      <c r="AK725" s="82"/>
      <c r="AL725" s="82"/>
      <c r="AM725" s="82"/>
    </row>
    <row r="726" spans="1:39" x14ac:dyDescent="0.2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2"/>
      <c r="AI726" s="82"/>
      <c r="AJ726" s="82"/>
      <c r="AK726" s="82"/>
      <c r="AL726" s="82"/>
      <c r="AM726" s="82"/>
    </row>
    <row r="727" spans="1:39" x14ac:dyDescent="0.2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  <c r="AI727" s="82"/>
      <c r="AJ727" s="82"/>
      <c r="AK727" s="82"/>
      <c r="AL727" s="82"/>
      <c r="AM727" s="82"/>
    </row>
    <row r="728" spans="1:39" x14ac:dyDescent="0.2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  <c r="AD728" s="82"/>
      <c r="AE728" s="82"/>
      <c r="AF728" s="82"/>
      <c r="AG728" s="82"/>
      <c r="AH728" s="82"/>
      <c r="AI728" s="82"/>
      <c r="AJ728" s="82"/>
      <c r="AK728" s="82"/>
      <c r="AL728" s="82"/>
      <c r="AM728" s="82"/>
    </row>
    <row r="729" spans="1:39" x14ac:dyDescent="0.2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  <c r="AD729" s="82"/>
      <c r="AE729" s="82"/>
      <c r="AF729" s="82"/>
      <c r="AG729" s="82"/>
      <c r="AH729" s="82"/>
      <c r="AI729" s="82"/>
      <c r="AJ729" s="82"/>
      <c r="AK729" s="82"/>
      <c r="AL729" s="82"/>
      <c r="AM729" s="82"/>
    </row>
    <row r="730" spans="1:39" x14ac:dyDescent="0.2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  <c r="AD730" s="82"/>
      <c r="AE730" s="82"/>
      <c r="AF730" s="82"/>
      <c r="AG730" s="82"/>
      <c r="AH730" s="82"/>
      <c r="AI730" s="82"/>
      <c r="AJ730" s="82"/>
      <c r="AK730" s="82"/>
      <c r="AL730" s="82"/>
      <c r="AM730" s="82"/>
    </row>
    <row r="731" spans="1:39" x14ac:dyDescent="0.2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  <c r="AD731" s="82"/>
      <c r="AE731" s="82"/>
      <c r="AF731" s="82"/>
      <c r="AG731" s="82"/>
      <c r="AH731" s="82"/>
      <c r="AI731" s="82"/>
      <c r="AJ731" s="82"/>
      <c r="AK731" s="82"/>
      <c r="AL731" s="82"/>
      <c r="AM731" s="82"/>
    </row>
    <row r="732" spans="1:39" x14ac:dyDescent="0.2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2"/>
      <c r="AD732" s="82"/>
      <c r="AE732" s="82"/>
      <c r="AF732" s="82"/>
      <c r="AG732" s="82"/>
      <c r="AH732" s="82"/>
      <c r="AI732" s="82"/>
      <c r="AJ732" s="82"/>
      <c r="AK732" s="82"/>
      <c r="AL732" s="82"/>
      <c r="AM732" s="82"/>
    </row>
    <row r="733" spans="1:39" x14ac:dyDescent="0.2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  <c r="AB733" s="82"/>
      <c r="AC733" s="82"/>
      <c r="AD733" s="82"/>
      <c r="AE733" s="82"/>
      <c r="AF733" s="82"/>
      <c r="AG733" s="82"/>
      <c r="AH733" s="82"/>
      <c r="AI733" s="82"/>
      <c r="AJ733" s="82"/>
      <c r="AK733" s="82"/>
      <c r="AL733" s="82"/>
      <c r="AM733" s="82"/>
    </row>
    <row r="734" spans="1:39" x14ac:dyDescent="0.2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  <c r="AH734" s="82"/>
      <c r="AI734" s="82"/>
      <c r="AJ734" s="82"/>
      <c r="AK734" s="82"/>
      <c r="AL734" s="82"/>
      <c r="AM734" s="82"/>
    </row>
    <row r="735" spans="1:39" x14ac:dyDescent="0.2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  <c r="AB735" s="82"/>
      <c r="AC735" s="82"/>
      <c r="AD735" s="82"/>
      <c r="AE735" s="82"/>
      <c r="AF735" s="82"/>
      <c r="AG735" s="82"/>
      <c r="AH735" s="82"/>
      <c r="AI735" s="82"/>
      <c r="AJ735" s="82"/>
      <c r="AK735" s="82"/>
      <c r="AL735" s="82"/>
      <c r="AM735" s="82"/>
    </row>
    <row r="736" spans="1:39" x14ac:dyDescent="0.2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  <c r="AB736" s="82"/>
      <c r="AC736" s="82"/>
      <c r="AD736" s="82"/>
      <c r="AE736" s="82"/>
      <c r="AF736" s="82"/>
      <c r="AG736" s="82"/>
      <c r="AH736" s="82"/>
      <c r="AI736" s="82"/>
      <c r="AJ736" s="82"/>
      <c r="AK736" s="82"/>
      <c r="AL736" s="82"/>
      <c r="AM736" s="82"/>
    </row>
    <row r="737" spans="1:39" x14ac:dyDescent="0.2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  <c r="AB737" s="82"/>
      <c r="AC737" s="82"/>
      <c r="AD737" s="82"/>
      <c r="AE737" s="82"/>
      <c r="AF737" s="82"/>
      <c r="AG737" s="82"/>
      <c r="AH737" s="82"/>
      <c r="AI737" s="82"/>
      <c r="AJ737" s="82"/>
      <c r="AK737" s="82"/>
      <c r="AL737" s="82"/>
      <c r="AM737" s="82"/>
    </row>
    <row r="738" spans="1:39" x14ac:dyDescent="0.2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</row>
    <row r="739" spans="1:39" x14ac:dyDescent="0.2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  <c r="AB739" s="82"/>
      <c r="AC739" s="82"/>
      <c r="AD739" s="82"/>
      <c r="AE739" s="82"/>
      <c r="AF739" s="82"/>
      <c r="AG739" s="82"/>
      <c r="AH739" s="82"/>
      <c r="AI739" s="82"/>
      <c r="AJ739" s="82"/>
      <c r="AK739" s="82"/>
      <c r="AL739" s="82"/>
      <c r="AM739" s="82"/>
    </row>
    <row r="740" spans="1:39" x14ac:dyDescent="0.2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  <c r="AB740" s="82"/>
      <c r="AC740" s="82"/>
      <c r="AD740" s="82"/>
      <c r="AE740" s="82"/>
      <c r="AF740" s="82"/>
      <c r="AG740" s="82"/>
      <c r="AH740" s="82"/>
      <c r="AI740" s="82"/>
      <c r="AJ740" s="82"/>
      <c r="AK740" s="82"/>
      <c r="AL740" s="82"/>
      <c r="AM740" s="82"/>
    </row>
    <row r="741" spans="1:39" x14ac:dyDescent="0.2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  <c r="AB741" s="82"/>
      <c r="AC741" s="82"/>
      <c r="AD741" s="82"/>
      <c r="AE741" s="82"/>
      <c r="AF741" s="82"/>
      <c r="AG741" s="82"/>
      <c r="AH741" s="82"/>
      <c r="AI741" s="82"/>
      <c r="AJ741" s="82"/>
      <c r="AK741" s="82"/>
      <c r="AL741" s="82"/>
      <c r="AM741" s="82"/>
    </row>
    <row r="742" spans="1:39" x14ac:dyDescent="0.2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  <c r="AB742" s="82"/>
      <c r="AC742" s="82"/>
      <c r="AD742" s="82"/>
      <c r="AE742" s="82"/>
      <c r="AF742" s="82"/>
      <c r="AG742" s="82"/>
      <c r="AH742" s="82"/>
      <c r="AI742" s="82"/>
      <c r="AJ742" s="82"/>
      <c r="AK742" s="82"/>
      <c r="AL742" s="82"/>
      <c r="AM742" s="82"/>
    </row>
    <row r="743" spans="1:39" x14ac:dyDescent="0.2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2"/>
      <c r="AI743" s="82"/>
      <c r="AJ743" s="82"/>
      <c r="AK743" s="82"/>
      <c r="AL743" s="82"/>
      <c r="AM743" s="82"/>
    </row>
    <row r="744" spans="1:39" x14ac:dyDescent="0.2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2"/>
      <c r="AD744" s="82"/>
      <c r="AE744" s="82"/>
      <c r="AF744" s="82"/>
      <c r="AG744" s="82"/>
      <c r="AH744" s="82"/>
      <c r="AI744" s="82"/>
      <c r="AJ744" s="82"/>
      <c r="AK744" s="82"/>
      <c r="AL744" s="82"/>
      <c r="AM744" s="82"/>
    </row>
    <row r="745" spans="1:39" x14ac:dyDescent="0.2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2"/>
      <c r="AD745" s="82"/>
      <c r="AE745" s="82"/>
      <c r="AF745" s="82"/>
      <c r="AG745" s="82"/>
      <c r="AH745" s="82"/>
      <c r="AI745" s="82"/>
      <c r="AJ745" s="82"/>
      <c r="AK745" s="82"/>
      <c r="AL745" s="82"/>
      <c r="AM745" s="82"/>
    </row>
    <row r="746" spans="1:39" x14ac:dyDescent="0.2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2"/>
      <c r="AD746" s="82"/>
      <c r="AE746" s="82"/>
      <c r="AF746" s="82"/>
      <c r="AG746" s="82"/>
      <c r="AH746" s="82"/>
      <c r="AI746" s="82"/>
      <c r="AJ746" s="82"/>
      <c r="AK746" s="82"/>
      <c r="AL746" s="82"/>
      <c r="AM746" s="82"/>
    </row>
    <row r="747" spans="1:39" x14ac:dyDescent="0.2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2"/>
      <c r="AD747" s="82"/>
      <c r="AE747" s="82"/>
      <c r="AF747" s="82"/>
      <c r="AG747" s="82"/>
      <c r="AH747" s="82"/>
      <c r="AI747" s="82"/>
      <c r="AJ747" s="82"/>
      <c r="AK747" s="82"/>
      <c r="AL747" s="82"/>
      <c r="AM747" s="82"/>
    </row>
    <row r="748" spans="1:39" x14ac:dyDescent="0.2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2"/>
      <c r="AD748" s="82"/>
      <c r="AE748" s="82"/>
      <c r="AF748" s="82"/>
      <c r="AG748" s="82"/>
      <c r="AH748" s="82"/>
      <c r="AI748" s="82"/>
      <c r="AJ748" s="82"/>
      <c r="AK748" s="82"/>
      <c r="AL748" s="82"/>
      <c r="AM748" s="82"/>
    </row>
    <row r="749" spans="1:39" x14ac:dyDescent="0.2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  <c r="AD749" s="82"/>
      <c r="AE749" s="82"/>
      <c r="AF749" s="82"/>
      <c r="AG749" s="82"/>
      <c r="AH749" s="82"/>
      <c r="AI749" s="82"/>
      <c r="AJ749" s="82"/>
      <c r="AK749" s="82"/>
      <c r="AL749" s="82"/>
      <c r="AM749" s="82"/>
    </row>
    <row r="750" spans="1:39" x14ac:dyDescent="0.2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2"/>
      <c r="AD750" s="82"/>
      <c r="AE750" s="82"/>
      <c r="AF750" s="82"/>
      <c r="AG750" s="82"/>
      <c r="AH750" s="82"/>
      <c r="AI750" s="82"/>
      <c r="AJ750" s="82"/>
      <c r="AK750" s="82"/>
      <c r="AL750" s="82"/>
      <c r="AM750" s="82"/>
    </row>
    <row r="751" spans="1:39" x14ac:dyDescent="0.2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2"/>
      <c r="AD751" s="82"/>
      <c r="AE751" s="82"/>
      <c r="AF751" s="82"/>
      <c r="AG751" s="82"/>
      <c r="AH751" s="82"/>
      <c r="AI751" s="82"/>
      <c r="AJ751" s="82"/>
      <c r="AK751" s="82"/>
      <c r="AL751" s="82"/>
      <c r="AM751" s="82"/>
    </row>
    <row r="752" spans="1:39" x14ac:dyDescent="0.2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2"/>
      <c r="AD752" s="82"/>
      <c r="AE752" s="82"/>
      <c r="AF752" s="82"/>
      <c r="AG752" s="82"/>
      <c r="AH752" s="82"/>
      <c r="AI752" s="82"/>
      <c r="AJ752" s="82"/>
      <c r="AK752" s="82"/>
      <c r="AL752" s="82"/>
      <c r="AM752" s="82"/>
    </row>
    <row r="753" spans="1:39" x14ac:dyDescent="0.2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  <c r="AB753" s="82"/>
      <c r="AC753" s="82"/>
      <c r="AD753" s="82"/>
      <c r="AE753" s="82"/>
      <c r="AF753" s="82"/>
      <c r="AG753" s="82"/>
      <c r="AH753" s="82"/>
      <c r="AI753" s="82"/>
      <c r="AJ753" s="82"/>
      <c r="AK753" s="82"/>
      <c r="AL753" s="82"/>
      <c r="AM753" s="82"/>
    </row>
    <row r="754" spans="1:39" x14ac:dyDescent="0.2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  <c r="AB754" s="82"/>
      <c r="AC754" s="82"/>
      <c r="AD754" s="82"/>
      <c r="AE754" s="82"/>
      <c r="AF754" s="82"/>
      <c r="AG754" s="82"/>
      <c r="AH754" s="82"/>
      <c r="AI754" s="82"/>
      <c r="AJ754" s="82"/>
      <c r="AK754" s="82"/>
      <c r="AL754" s="82"/>
      <c r="AM754" s="82"/>
    </row>
    <row r="755" spans="1:39" x14ac:dyDescent="0.2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  <c r="AB755" s="82"/>
      <c r="AC755" s="82"/>
      <c r="AD755" s="82"/>
      <c r="AE755" s="82"/>
      <c r="AF755" s="82"/>
      <c r="AG755" s="82"/>
      <c r="AH755" s="82"/>
      <c r="AI755" s="82"/>
      <c r="AJ755" s="82"/>
      <c r="AK755" s="82"/>
      <c r="AL755" s="82"/>
      <c r="AM755" s="82"/>
    </row>
    <row r="756" spans="1:39" x14ac:dyDescent="0.2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  <c r="AB756" s="82"/>
      <c r="AC756" s="82"/>
      <c r="AD756" s="82"/>
      <c r="AE756" s="82"/>
      <c r="AF756" s="82"/>
      <c r="AG756" s="82"/>
      <c r="AH756" s="82"/>
      <c r="AI756" s="82"/>
      <c r="AJ756" s="82"/>
      <c r="AK756" s="82"/>
      <c r="AL756" s="82"/>
      <c r="AM756" s="82"/>
    </row>
    <row r="757" spans="1:39" x14ac:dyDescent="0.2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2"/>
      <c r="AD757" s="82"/>
      <c r="AE757" s="82"/>
      <c r="AF757" s="82"/>
      <c r="AG757" s="82"/>
      <c r="AH757" s="82"/>
      <c r="AI757" s="82"/>
      <c r="AJ757" s="82"/>
      <c r="AK757" s="82"/>
      <c r="AL757" s="82"/>
      <c r="AM757" s="82"/>
    </row>
    <row r="758" spans="1:39" x14ac:dyDescent="0.2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  <c r="AB758" s="82"/>
      <c r="AC758" s="82"/>
      <c r="AD758" s="82"/>
      <c r="AE758" s="82"/>
      <c r="AF758" s="82"/>
      <c r="AG758" s="82"/>
      <c r="AH758" s="82"/>
      <c r="AI758" s="82"/>
      <c r="AJ758" s="82"/>
      <c r="AK758" s="82"/>
      <c r="AL758" s="82"/>
      <c r="AM758" s="82"/>
    </row>
    <row r="759" spans="1:39" x14ac:dyDescent="0.2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  <c r="AB759" s="82"/>
      <c r="AC759" s="82"/>
      <c r="AD759" s="82"/>
      <c r="AE759" s="82"/>
      <c r="AF759" s="82"/>
      <c r="AG759" s="82"/>
      <c r="AH759" s="82"/>
      <c r="AI759" s="82"/>
      <c r="AJ759" s="82"/>
      <c r="AK759" s="82"/>
      <c r="AL759" s="82"/>
      <c r="AM759" s="82"/>
    </row>
    <row r="760" spans="1:39" x14ac:dyDescent="0.2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  <c r="AB760" s="82"/>
      <c r="AC760" s="82"/>
      <c r="AD760" s="82"/>
      <c r="AE760" s="82"/>
      <c r="AF760" s="82"/>
      <c r="AG760" s="82"/>
      <c r="AH760" s="82"/>
      <c r="AI760" s="82"/>
      <c r="AJ760" s="82"/>
      <c r="AK760" s="82"/>
      <c r="AL760" s="82"/>
      <c r="AM760" s="82"/>
    </row>
    <row r="761" spans="1:39" x14ac:dyDescent="0.2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  <c r="AB761" s="82"/>
      <c r="AC761" s="82"/>
      <c r="AD761" s="82"/>
      <c r="AE761" s="82"/>
      <c r="AF761" s="82"/>
      <c r="AG761" s="82"/>
      <c r="AH761" s="82"/>
      <c r="AI761" s="82"/>
      <c r="AJ761" s="82"/>
      <c r="AK761" s="82"/>
      <c r="AL761" s="82"/>
      <c r="AM761" s="82"/>
    </row>
    <row r="762" spans="1:39" x14ac:dyDescent="0.2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  <c r="AB762" s="82"/>
      <c r="AC762" s="82"/>
      <c r="AD762" s="82"/>
      <c r="AE762" s="82"/>
      <c r="AF762" s="82"/>
      <c r="AG762" s="82"/>
      <c r="AH762" s="82"/>
      <c r="AI762" s="82"/>
      <c r="AJ762" s="82"/>
      <c r="AK762" s="82"/>
      <c r="AL762" s="82"/>
      <c r="AM762" s="82"/>
    </row>
    <row r="763" spans="1:39" x14ac:dyDescent="0.2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2"/>
      <c r="AD763" s="82"/>
      <c r="AE763" s="82"/>
      <c r="AF763" s="82"/>
      <c r="AG763" s="82"/>
      <c r="AH763" s="82"/>
      <c r="AI763" s="82"/>
      <c r="AJ763" s="82"/>
      <c r="AK763" s="82"/>
      <c r="AL763" s="82"/>
      <c r="AM763" s="82"/>
    </row>
    <row r="764" spans="1:39" x14ac:dyDescent="0.2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  <c r="AB764" s="82"/>
      <c r="AC764" s="82"/>
      <c r="AD764" s="82"/>
      <c r="AE764" s="82"/>
      <c r="AF764" s="82"/>
      <c r="AG764" s="82"/>
      <c r="AH764" s="82"/>
      <c r="AI764" s="82"/>
      <c r="AJ764" s="82"/>
      <c r="AK764" s="82"/>
      <c r="AL764" s="82"/>
      <c r="AM764" s="82"/>
    </row>
    <row r="765" spans="1:39" x14ac:dyDescent="0.2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  <c r="AB765" s="82"/>
      <c r="AC765" s="82"/>
      <c r="AD765" s="82"/>
      <c r="AE765" s="82"/>
      <c r="AF765" s="82"/>
      <c r="AG765" s="82"/>
      <c r="AH765" s="82"/>
      <c r="AI765" s="82"/>
      <c r="AJ765" s="82"/>
      <c r="AK765" s="82"/>
      <c r="AL765" s="82"/>
      <c r="AM765" s="82"/>
    </row>
    <row r="766" spans="1:39" x14ac:dyDescent="0.2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  <c r="AB766" s="82"/>
      <c r="AC766" s="82"/>
      <c r="AD766" s="82"/>
      <c r="AE766" s="82"/>
      <c r="AF766" s="82"/>
      <c r="AG766" s="82"/>
      <c r="AH766" s="82"/>
      <c r="AI766" s="82"/>
      <c r="AJ766" s="82"/>
      <c r="AK766" s="82"/>
      <c r="AL766" s="82"/>
      <c r="AM766" s="82"/>
    </row>
    <row r="767" spans="1:39" x14ac:dyDescent="0.2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  <c r="AB767" s="82"/>
      <c r="AC767" s="82"/>
      <c r="AD767" s="82"/>
      <c r="AE767" s="82"/>
      <c r="AF767" s="82"/>
      <c r="AG767" s="82"/>
      <c r="AH767" s="82"/>
      <c r="AI767" s="82"/>
      <c r="AJ767" s="82"/>
      <c r="AK767" s="82"/>
      <c r="AL767" s="82"/>
      <c r="AM767" s="82"/>
    </row>
    <row r="768" spans="1:39" x14ac:dyDescent="0.2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  <c r="AB768" s="82"/>
      <c r="AC768" s="82"/>
      <c r="AD768" s="82"/>
      <c r="AE768" s="82"/>
      <c r="AF768" s="82"/>
      <c r="AG768" s="82"/>
      <c r="AH768" s="82"/>
      <c r="AI768" s="82"/>
      <c r="AJ768" s="82"/>
      <c r="AK768" s="82"/>
      <c r="AL768" s="82"/>
      <c r="AM768" s="82"/>
    </row>
    <row r="769" spans="1:39" x14ac:dyDescent="0.2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  <c r="AB769" s="82"/>
      <c r="AC769" s="82"/>
      <c r="AD769" s="82"/>
      <c r="AE769" s="82"/>
      <c r="AF769" s="82"/>
      <c r="AG769" s="82"/>
      <c r="AH769" s="82"/>
      <c r="AI769" s="82"/>
      <c r="AJ769" s="82"/>
      <c r="AK769" s="82"/>
      <c r="AL769" s="82"/>
      <c r="AM769" s="82"/>
    </row>
    <row r="770" spans="1:39" x14ac:dyDescent="0.2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2"/>
      <c r="AD770" s="82"/>
      <c r="AE770" s="82"/>
      <c r="AF770" s="82"/>
      <c r="AG770" s="82"/>
      <c r="AH770" s="82"/>
      <c r="AI770" s="82"/>
      <c r="AJ770" s="82"/>
      <c r="AK770" s="82"/>
      <c r="AL770" s="82"/>
      <c r="AM770" s="82"/>
    </row>
    <row r="771" spans="1:39" x14ac:dyDescent="0.2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  <c r="AD771" s="82"/>
      <c r="AE771" s="82"/>
      <c r="AF771" s="82"/>
      <c r="AG771" s="82"/>
      <c r="AH771" s="82"/>
      <c r="AI771" s="82"/>
      <c r="AJ771" s="82"/>
      <c r="AK771" s="82"/>
      <c r="AL771" s="82"/>
      <c r="AM771" s="82"/>
    </row>
    <row r="772" spans="1:39" x14ac:dyDescent="0.2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  <c r="AI772" s="82"/>
      <c r="AJ772" s="82"/>
      <c r="AK772" s="82"/>
      <c r="AL772" s="82"/>
      <c r="AM772" s="82"/>
    </row>
    <row r="773" spans="1:39" x14ac:dyDescent="0.2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2"/>
      <c r="AD773" s="82"/>
      <c r="AE773" s="82"/>
      <c r="AF773" s="82"/>
      <c r="AG773" s="82"/>
      <c r="AH773" s="82"/>
      <c r="AI773" s="82"/>
      <c r="AJ773" s="82"/>
      <c r="AK773" s="82"/>
      <c r="AL773" s="82"/>
      <c r="AM773" s="82"/>
    </row>
    <row r="774" spans="1:39" x14ac:dyDescent="0.2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2"/>
      <c r="AD774" s="82"/>
      <c r="AE774" s="82"/>
      <c r="AF774" s="82"/>
      <c r="AG774" s="82"/>
      <c r="AH774" s="82"/>
      <c r="AI774" s="82"/>
      <c r="AJ774" s="82"/>
      <c r="AK774" s="82"/>
      <c r="AL774" s="82"/>
      <c r="AM774" s="82"/>
    </row>
    <row r="775" spans="1:39" x14ac:dyDescent="0.2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2"/>
      <c r="AD775" s="82"/>
      <c r="AE775" s="82"/>
      <c r="AF775" s="82"/>
      <c r="AG775" s="82"/>
      <c r="AH775" s="82"/>
      <c r="AI775" s="82"/>
      <c r="AJ775" s="82"/>
      <c r="AK775" s="82"/>
      <c r="AL775" s="82"/>
      <c r="AM775" s="82"/>
    </row>
    <row r="776" spans="1:39" x14ac:dyDescent="0.2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  <c r="AB776" s="82"/>
      <c r="AC776" s="82"/>
      <c r="AD776" s="82"/>
      <c r="AE776" s="82"/>
      <c r="AF776" s="82"/>
      <c r="AG776" s="82"/>
      <c r="AH776" s="82"/>
      <c r="AI776" s="82"/>
      <c r="AJ776" s="82"/>
      <c r="AK776" s="82"/>
      <c r="AL776" s="82"/>
      <c r="AM776" s="82"/>
    </row>
    <row r="777" spans="1:39" x14ac:dyDescent="0.2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2"/>
      <c r="AD777" s="82"/>
      <c r="AE777" s="82"/>
      <c r="AF777" s="82"/>
      <c r="AG777" s="82"/>
      <c r="AH777" s="82"/>
      <c r="AI777" s="82"/>
      <c r="AJ777" s="82"/>
      <c r="AK777" s="82"/>
      <c r="AL777" s="82"/>
      <c r="AM777" s="82"/>
    </row>
    <row r="778" spans="1:39" x14ac:dyDescent="0.2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2"/>
      <c r="AD778" s="82"/>
      <c r="AE778" s="82"/>
      <c r="AF778" s="82"/>
      <c r="AG778" s="82"/>
      <c r="AH778" s="82"/>
      <c r="AI778" s="82"/>
      <c r="AJ778" s="82"/>
      <c r="AK778" s="82"/>
      <c r="AL778" s="82"/>
      <c r="AM778" s="82"/>
    </row>
    <row r="779" spans="1:39" x14ac:dyDescent="0.2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2"/>
      <c r="AD779" s="82"/>
      <c r="AE779" s="82"/>
      <c r="AF779" s="82"/>
      <c r="AG779" s="82"/>
      <c r="AH779" s="82"/>
      <c r="AI779" s="82"/>
      <c r="AJ779" s="82"/>
      <c r="AK779" s="82"/>
      <c r="AL779" s="82"/>
      <c r="AM779" s="82"/>
    </row>
    <row r="780" spans="1:39" x14ac:dyDescent="0.2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2"/>
      <c r="AD780" s="82"/>
      <c r="AE780" s="82"/>
      <c r="AF780" s="82"/>
      <c r="AG780" s="82"/>
      <c r="AH780" s="82"/>
      <c r="AI780" s="82"/>
      <c r="AJ780" s="82"/>
      <c r="AK780" s="82"/>
      <c r="AL780" s="82"/>
      <c r="AM780" s="82"/>
    </row>
    <row r="781" spans="1:39" x14ac:dyDescent="0.2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2"/>
      <c r="AD781" s="82"/>
      <c r="AE781" s="82"/>
      <c r="AF781" s="82"/>
      <c r="AG781" s="82"/>
      <c r="AH781" s="82"/>
      <c r="AI781" s="82"/>
      <c r="AJ781" s="82"/>
      <c r="AK781" s="82"/>
      <c r="AL781" s="82"/>
      <c r="AM781" s="82"/>
    </row>
    <row r="782" spans="1:39" x14ac:dyDescent="0.2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  <c r="AF782" s="82"/>
      <c r="AG782" s="82"/>
      <c r="AH782" s="82"/>
      <c r="AI782" s="82"/>
      <c r="AJ782" s="82"/>
      <c r="AK782" s="82"/>
      <c r="AL782" s="82"/>
      <c r="AM782" s="82"/>
    </row>
    <row r="783" spans="1:39" x14ac:dyDescent="0.2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  <c r="AB783" s="82"/>
      <c r="AC783" s="82"/>
      <c r="AD783" s="82"/>
      <c r="AE783" s="82"/>
      <c r="AF783" s="82"/>
      <c r="AG783" s="82"/>
      <c r="AH783" s="82"/>
      <c r="AI783" s="82"/>
      <c r="AJ783" s="82"/>
      <c r="AK783" s="82"/>
      <c r="AL783" s="82"/>
      <c r="AM783" s="82"/>
    </row>
    <row r="784" spans="1:39" x14ac:dyDescent="0.2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  <c r="AB784" s="82"/>
      <c r="AC784" s="82"/>
      <c r="AD784" s="82"/>
      <c r="AE784" s="82"/>
      <c r="AF784" s="82"/>
      <c r="AG784" s="82"/>
      <c r="AH784" s="82"/>
      <c r="AI784" s="82"/>
      <c r="AJ784" s="82"/>
      <c r="AK784" s="82"/>
      <c r="AL784" s="82"/>
      <c r="AM784" s="82"/>
    </row>
    <row r="785" spans="1:39" x14ac:dyDescent="0.2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  <c r="AB785" s="82"/>
      <c r="AC785" s="82"/>
      <c r="AD785" s="82"/>
      <c r="AE785" s="82"/>
      <c r="AF785" s="82"/>
      <c r="AG785" s="82"/>
      <c r="AH785" s="82"/>
      <c r="AI785" s="82"/>
      <c r="AJ785" s="82"/>
      <c r="AK785" s="82"/>
      <c r="AL785" s="82"/>
      <c r="AM785" s="82"/>
    </row>
    <row r="786" spans="1:39" x14ac:dyDescent="0.2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  <c r="AB786" s="82"/>
      <c r="AC786" s="82"/>
      <c r="AD786" s="82"/>
      <c r="AE786" s="82"/>
      <c r="AF786" s="82"/>
      <c r="AG786" s="82"/>
      <c r="AH786" s="82"/>
      <c r="AI786" s="82"/>
      <c r="AJ786" s="82"/>
      <c r="AK786" s="82"/>
      <c r="AL786" s="82"/>
      <c r="AM786" s="82"/>
    </row>
    <row r="787" spans="1:39" x14ac:dyDescent="0.2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  <c r="AB787" s="82"/>
      <c r="AC787" s="82"/>
      <c r="AD787" s="82"/>
      <c r="AE787" s="82"/>
      <c r="AF787" s="82"/>
      <c r="AG787" s="82"/>
      <c r="AH787" s="82"/>
      <c r="AI787" s="82"/>
      <c r="AJ787" s="82"/>
      <c r="AK787" s="82"/>
      <c r="AL787" s="82"/>
      <c r="AM787" s="82"/>
    </row>
    <row r="788" spans="1:39" x14ac:dyDescent="0.2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  <c r="AB788" s="82"/>
      <c r="AC788" s="82"/>
      <c r="AD788" s="82"/>
      <c r="AE788" s="82"/>
      <c r="AF788" s="82"/>
      <c r="AG788" s="82"/>
      <c r="AH788" s="82"/>
      <c r="AI788" s="82"/>
      <c r="AJ788" s="82"/>
      <c r="AK788" s="82"/>
      <c r="AL788" s="82"/>
      <c r="AM788" s="82"/>
    </row>
    <row r="789" spans="1:39" x14ac:dyDescent="0.2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</row>
    <row r="790" spans="1:39" x14ac:dyDescent="0.2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  <c r="AB790" s="82"/>
      <c r="AC790" s="82"/>
      <c r="AD790" s="82"/>
      <c r="AE790" s="82"/>
      <c r="AF790" s="82"/>
      <c r="AG790" s="82"/>
      <c r="AH790" s="82"/>
      <c r="AI790" s="82"/>
      <c r="AJ790" s="82"/>
      <c r="AK790" s="82"/>
      <c r="AL790" s="82"/>
      <c r="AM790" s="82"/>
    </row>
    <row r="791" spans="1:39" x14ac:dyDescent="0.2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  <c r="AB791" s="82"/>
      <c r="AC791" s="82"/>
      <c r="AD791" s="82"/>
      <c r="AE791" s="82"/>
      <c r="AF791" s="82"/>
      <c r="AG791" s="82"/>
      <c r="AH791" s="82"/>
      <c r="AI791" s="82"/>
      <c r="AJ791" s="82"/>
      <c r="AK791" s="82"/>
      <c r="AL791" s="82"/>
      <c r="AM791" s="82"/>
    </row>
    <row r="792" spans="1:39" x14ac:dyDescent="0.2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  <c r="AB792" s="82"/>
      <c r="AC792" s="82"/>
      <c r="AD792" s="82"/>
      <c r="AE792" s="82"/>
      <c r="AF792" s="82"/>
      <c r="AG792" s="82"/>
      <c r="AH792" s="82"/>
      <c r="AI792" s="82"/>
      <c r="AJ792" s="82"/>
      <c r="AK792" s="82"/>
      <c r="AL792" s="82"/>
      <c r="AM792" s="82"/>
    </row>
    <row r="793" spans="1:39" x14ac:dyDescent="0.2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2"/>
      <c r="AD793" s="82"/>
      <c r="AE793" s="82"/>
      <c r="AF793" s="82"/>
      <c r="AG793" s="82"/>
      <c r="AH793" s="82"/>
      <c r="AI793" s="82"/>
      <c r="AJ793" s="82"/>
      <c r="AK793" s="82"/>
      <c r="AL793" s="82"/>
      <c r="AM793" s="82"/>
    </row>
    <row r="794" spans="1:39" x14ac:dyDescent="0.2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  <c r="AB794" s="82"/>
      <c r="AC794" s="82"/>
      <c r="AD794" s="82"/>
      <c r="AE794" s="82"/>
      <c r="AF794" s="82"/>
      <c r="AG794" s="82"/>
      <c r="AH794" s="82"/>
      <c r="AI794" s="82"/>
      <c r="AJ794" s="82"/>
      <c r="AK794" s="82"/>
      <c r="AL794" s="82"/>
      <c r="AM794" s="82"/>
    </row>
    <row r="795" spans="1:39" x14ac:dyDescent="0.2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82"/>
      <c r="AD795" s="82"/>
      <c r="AE795" s="82"/>
      <c r="AF795" s="82"/>
      <c r="AG795" s="82"/>
      <c r="AH795" s="82"/>
      <c r="AI795" s="82"/>
      <c r="AJ795" s="82"/>
      <c r="AK795" s="82"/>
      <c r="AL795" s="82"/>
      <c r="AM795" s="82"/>
    </row>
    <row r="796" spans="1:39" x14ac:dyDescent="0.2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  <c r="AB796" s="82"/>
      <c r="AC796" s="82"/>
      <c r="AD796" s="82"/>
      <c r="AE796" s="82"/>
      <c r="AF796" s="82"/>
      <c r="AG796" s="82"/>
      <c r="AH796" s="82"/>
      <c r="AI796" s="82"/>
      <c r="AJ796" s="82"/>
      <c r="AK796" s="82"/>
      <c r="AL796" s="82"/>
      <c r="AM796" s="82"/>
    </row>
    <row r="797" spans="1:39" x14ac:dyDescent="0.2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  <c r="AD797" s="82"/>
      <c r="AE797" s="82"/>
      <c r="AF797" s="82"/>
      <c r="AG797" s="82"/>
      <c r="AH797" s="82"/>
      <c r="AI797" s="82"/>
      <c r="AJ797" s="82"/>
      <c r="AK797" s="82"/>
      <c r="AL797" s="82"/>
      <c r="AM797" s="82"/>
    </row>
    <row r="798" spans="1:39" x14ac:dyDescent="0.2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  <c r="AD798" s="82"/>
      <c r="AE798" s="82"/>
      <c r="AF798" s="82"/>
      <c r="AG798" s="82"/>
      <c r="AH798" s="82"/>
      <c r="AI798" s="82"/>
      <c r="AJ798" s="82"/>
      <c r="AK798" s="82"/>
      <c r="AL798" s="82"/>
      <c r="AM798" s="82"/>
    </row>
    <row r="799" spans="1:39" x14ac:dyDescent="0.2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2"/>
      <c r="AD799" s="82"/>
      <c r="AE799" s="82"/>
      <c r="AF799" s="82"/>
      <c r="AG799" s="82"/>
      <c r="AH799" s="82"/>
      <c r="AI799" s="82"/>
      <c r="AJ799" s="82"/>
      <c r="AK799" s="82"/>
      <c r="AL799" s="82"/>
      <c r="AM799" s="82"/>
    </row>
    <row r="800" spans="1:39" x14ac:dyDescent="0.2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  <c r="AB800" s="82"/>
      <c r="AC800" s="82"/>
      <c r="AD800" s="82"/>
      <c r="AE800" s="82"/>
      <c r="AF800" s="82"/>
      <c r="AG800" s="82"/>
      <c r="AH800" s="82"/>
      <c r="AI800" s="82"/>
      <c r="AJ800" s="82"/>
      <c r="AK800" s="82"/>
      <c r="AL800" s="82"/>
      <c r="AM800" s="82"/>
    </row>
    <row r="801" spans="1:39" x14ac:dyDescent="0.2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  <c r="AB801" s="82"/>
      <c r="AC801" s="82"/>
      <c r="AD801" s="82"/>
      <c r="AE801" s="82"/>
      <c r="AF801" s="82"/>
      <c r="AG801" s="82"/>
      <c r="AH801" s="82"/>
      <c r="AI801" s="82"/>
      <c r="AJ801" s="82"/>
      <c r="AK801" s="82"/>
      <c r="AL801" s="82"/>
      <c r="AM801" s="82"/>
    </row>
    <row r="802" spans="1:39" x14ac:dyDescent="0.2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  <c r="AB802" s="82"/>
      <c r="AC802" s="82"/>
      <c r="AD802" s="82"/>
      <c r="AE802" s="82"/>
      <c r="AF802" s="82"/>
      <c r="AG802" s="82"/>
      <c r="AH802" s="82"/>
      <c r="AI802" s="82"/>
      <c r="AJ802" s="82"/>
      <c r="AK802" s="82"/>
      <c r="AL802" s="82"/>
      <c r="AM802" s="82"/>
    </row>
    <row r="803" spans="1:39" x14ac:dyDescent="0.2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  <c r="AB803" s="82"/>
      <c r="AC803" s="82"/>
      <c r="AD803" s="82"/>
      <c r="AE803" s="82"/>
      <c r="AF803" s="82"/>
      <c r="AG803" s="82"/>
      <c r="AH803" s="82"/>
      <c r="AI803" s="82"/>
      <c r="AJ803" s="82"/>
      <c r="AK803" s="82"/>
      <c r="AL803" s="82"/>
      <c r="AM803" s="82"/>
    </row>
    <row r="804" spans="1:39" x14ac:dyDescent="0.2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  <c r="AB804" s="82"/>
      <c r="AC804" s="82"/>
      <c r="AD804" s="82"/>
      <c r="AE804" s="82"/>
      <c r="AF804" s="82"/>
      <c r="AG804" s="82"/>
      <c r="AH804" s="82"/>
      <c r="AI804" s="82"/>
      <c r="AJ804" s="82"/>
      <c r="AK804" s="82"/>
      <c r="AL804" s="82"/>
      <c r="AM804" s="82"/>
    </row>
    <row r="805" spans="1:39" x14ac:dyDescent="0.2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  <c r="AB805" s="82"/>
      <c r="AC805" s="82"/>
      <c r="AD805" s="82"/>
      <c r="AE805" s="82"/>
      <c r="AF805" s="82"/>
      <c r="AG805" s="82"/>
      <c r="AH805" s="82"/>
      <c r="AI805" s="82"/>
      <c r="AJ805" s="82"/>
      <c r="AK805" s="82"/>
      <c r="AL805" s="82"/>
      <c r="AM805" s="82"/>
    </row>
    <row r="806" spans="1:39" x14ac:dyDescent="0.2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  <c r="AB806" s="82"/>
      <c r="AC806" s="82"/>
      <c r="AD806" s="82"/>
      <c r="AE806" s="82"/>
      <c r="AF806" s="82"/>
      <c r="AG806" s="82"/>
      <c r="AH806" s="82"/>
      <c r="AI806" s="82"/>
      <c r="AJ806" s="82"/>
      <c r="AK806" s="82"/>
      <c r="AL806" s="82"/>
      <c r="AM806" s="82"/>
    </row>
    <row r="807" spans="1:39" x14ac:dyDescent="0.2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  <c r="AB807" s="82"/>
      <c r="AC807" s="82"/>
      <c r="AD807" s="82"/>
      <c r="AE807" s="82"/>
      <c r="AF807" s="82"/>
      <c r="AG807" s="82"/>
      <c r="AH807" s="82"/>
      <c r="AI807" s="82"/>
      <c r="AJ807" s="82"/>
      <c r="AK807" s="82"/>
      <c r="AL807" s="82"/>
      <c r="AM807" s="82"/>
    </row>
    <row r="808" spans="1:39" x14ac:dyDescent="0.2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  <c r="AB808" s="82"/>
      <c r="AC808" s="82"/>
      <c r="AD808" s="82"/>
      <c r="AE808" s="82"/>
      <c r="AF808" s="82"/>
      <c r="AG808" s="82"/>
      <c r="AH808" s="82"/>
      <c r="AI808" s="82"/>
      <c r="AJ808" s="82"/>
      <c r="AK808" s="82"/>
      <c r="AL808" s="82"/>
      <c r="AM808" s="82"/>
    </row>
    <row r="809" spans="1:39" x14ac:dyDescent="0.2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  <c r="AB809" s="82"/>
      <c r="AC809" s="82"/>
      <c r="AD809" s="82"/>
      <c r="AE809" s="82"/>
      <c r="AF809" s="82"/>
      <c r="AG809" s="82"/>
      <c r="AH809" s="82"/>
      <c r="AI809" s="82"/>
      <c r="AJ809" s="82"/>
      <c r="AK809" s="82"/>
      <c r="AL809" s="82"/>
      <c r="AM809" s="82"/>
    </row>
    <row r="810" spans="1:39" x14ac:dyDescent="0.2">
      <c r="A810" s="42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</row>
    <row r="811" spans="1:39" x14ac:dyDescent="0.2">
      <c r="A811" s="42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</row>
    <row r="812" spans="1:39" x14ac:dyDescent="0.2">
      <c r="A812" s="42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</row>
    <row r="813" spans="1:39" x14ac:dyDescent="0.2">
      <c r="A813" s="42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</row>
    <row r="814" spans="1:39" x14ac:dyDescent="0.2">
      <c r="A814" s="42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</row>
    <row r="815" spans="1:39" x14ac:dyDescent="0.2">
      <c r="A815" s="42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</row>
    <row r="816" spans="1:39" x14ac:dyDescent="0.2">
      <c r="A816" s="42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</row>
    <row r="817" spans="1:39" x14ac:dyDescent="0.2">
      <c r="A817" s="42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</row>
    <row r="818" spans="1:39" x14ac:dyDescent="0.2">
      <c r="A818" s="42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</row>
    <row r="819" spans="1:39" x14ac:dyDescent="0.2">
      <c r="A819" s="42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</row>
    <row r="820" spans="1:39" x14ac:dyDescent="0.2">
      <c r="A820" s="42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</row>
    <row r="821" spans="1:39" x14ac:dyDescent="0.2">
      <c r="A821" s="42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</row>
    <row r="822" spans="1:39" x14ac:dyDescent="0.2">
      <c r="A822" s="42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</row>
    <row r="823" spans="1:39" x14ac:dyDescent="0.2">
      <c r="A823" s="42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</row>
    <row r="824" spans="1:39" x14ac:dyDescent="0.2">
      <c r="A824" s="42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</row>
    <row r="825" spans="1:39" x14ac:dyDescent="0.2">
      <c r="A825" s="42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</row>
    <row r="826" spans="1:39" x14ac:dyDescent="0.2">
      <c r="A826" s="42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</row>
    <row r="827" spans="1:39" x14ac:dyDescent="0.2">
      <c r="A827" s="42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</row>
    <row r="828" spans="1:39" x14ac:dyDescent="0.2">
      <c r="A828" s="42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</row>
    <row r="829" spans="1:39" x14ac:dyDescent="0.2">
      <c r="A829" s="42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</row>
    <row r="830" spans="1:39" x14ac:dyDescent="0.2">
      <c r="A830" s="42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</row>
    <row r="831" spans="1:39" x14ac:dyDescent="0.2">
      <c r="A831" s="42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</row>
    <row r="832" spans="1:39" x14ac:dyDescent="0.2">
      <c r="A832" s="42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</row>
    <row r="833" spans="1:39" x14ac:dyDescent="0.2">
      <c r="A833" s="42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</row>
    <row r="834" spans="1:39" x14ac:dyDescent="0.2">
      <c r="A834" s="42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</row>
    <row r="835" spans="1:39" x14ac:dyDescent="0.2">
      <c r="A835" s="42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</row>
    <row r="836" spans="1:39" x14ac:dyDescent="0.2">
      <c r="A836" s="42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</row>
    <row r="837" spans="1:39" x14ac:dyDescent="0.2">
      <c r="A837" s="42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</row>
    <row r="838" spans="1:39" x14ac:dyDescent="0.2">
      <c r="A838" s="42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</row>
    <row r="839" spans="1:39" x14ac:dyDescent="0.2">
      <c r="A839" s="42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</row>
    <row r="840" spans="1:39" x14ac:dyDescent="0.2">
      <c r="A840" s="42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</row>
    <row r="841" spans="1:39" x14ac:dyDescent="0.2">
      <c r="A841" s="42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</row>
    <row r="842" spans="1:39" x14ac:dyDescent="0.2">
      <c r="A842" s="42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</row>
    <row r="843" spans="1:39" x14ac:dyDescent="0.2">
      <c r="A843" s="42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</row>
    <row r="844" spans="1:39" x14ac:dyDescent="0.2">
      <c r="A844" s="42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</row>
    <row r="845" spans="1:39" x14ac:dyDescent="0.2">
      <c r="A845" s="42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</row>
    <row r="846" spans="1:39" x14ac:dyDescent="0.2">
      <c r="A846" s="42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</row>
    <row r="847" spans="1:39" x14ac:dyDescent="0.2">
      <c r="A847" s="42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</row>
    <row r="848" spans="1:39" x14ac:dyDescent="0.2">
      <c r="A848" s="42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</row>
    <row r="849" spans="1:39" x14ac:dyDescent="0.2">
      <c r="A849" s="42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</row>
    <row r="850" spans="1:39" x14ac:dyDescent="0.2">
      <c r="A850" s="42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</row>
    <row r="851" spans="1:39" x14ac:dyDescent="0.2">
      <c r="A851" s="42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</row>
    <row r="852" spans="1:39" x14ac:dyDescent="0.2">
      <c r="A852" s="42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</row>
    <row r="853" spans="1:39" x14ac:dyDescent="0.2">
      <c r="A853" s="42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</row>
    <row r="854" spans="1:39" x14ac:dyDescent="0.2">
      <c r="A854" s="42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</row>
    <row r="855" spans="1:39" x14ac:dyDescent="0.2">
      <c r="A855" s="42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</row>
    <row r="856" spans="1:39" x14ac:dyDescent="0.2">
      <c r="A856" s="42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</row>
    <row r="857" spans="1:39" x14ac:dyDescent="0.2">
      <c r="A857" s="42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</row>
    <row r="858" spans="1:39" x14ac:dyDescent="0.2">
      <c r="A858" s="42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</row>
    <row r="859" spans="1:39" x14ac:dyDescent="0.2">
      <c r="A859" s="42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</row>
    <row r="860" spans="1:39" x14ac:dyDescent="0.2">
      <c r="A860" s="42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</row>
    <row r="861" spans="1:39" x14ac:dyDescent="0.2">
      <c r="A861" s="42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</row>
    <row r="862" spans="1:39" x14ac:dyDescent="0.2">
      <c r="A862" s="42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</row>
    <row r="863" spans="1:39" x14ac:dyDescent="0.2">
      <c r="A863" s="42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</row>
    <row r="864" spans="1:39" x14ac:dyDescent="0.2">
      <c r="A864" s="42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</row>
    <row r="865" spans="1:39" x14ac:dyDescent="0.2">
      <c r="A865" s="42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</row>
    <row r="866" spans="1:39" x14ac:dyDescent="0.2">
      <c r="A866" s="42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</row>
    <row r="867" spans="1:39" x14ac:dyDescent="0.2">
      <c r="A867" s="42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</row>
    <row r="868" spans="1:39" x14ac:dyDescent="0.2">
      <c r="A868" s="42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</row>
    <row r="869" spans="1:39" x14ac:dyDescent="0.2">
      <c r="A869" s="42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</row>
    <row r="870" spans="1:39" x14ac:dyDescent="0.2">
      <c r="A870" s="42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</row>
    <row r="871" spans="1:39" x14ac:dyDescent="0.2">
      <c r="A871" s="42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</row>
    <row r="872" spans="1:39" x14ac:dyDescent="0.2">
      <c r="A872" s="42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</row>
    <row r="873" spans="1:39" x14ac:dyDescent="0.2">
      <c r="A873" s="42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</row>
    <row r="874" spans="1:39" x14ac:dyDescent="0.2">
      <c r="A874" s="42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</row>
    <row r="875" spans="1:39" x14ac:dyDescent="0.2">
      <c r="A875" s="42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</row>
    <row r="876" spans="1:39" x14ac:dyDescent="0.2">
      <c r="A876" s="42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</row>
    <row r="877" spans="1:39" x14ac:dyDescent="0.2">
      <c r="A877" s="42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</row>
    <row r="878" spans="1:39" x14ac:dyDescent="0.2">
      <c r="A878" s="42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</row>
    <row r="879" spans="1:39" x14ac:dyDescent="0.2">
      <c r="A879" s="42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</row>
    <row r="880" spans="1:39" x14ac:dyDescent="0.2">
      <c r="A880" s="42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</row>
    <row r="881" spans="1:39" x14ac:dyDescent="0.2">
      <c r="A881" s="42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</row>
    <row r="882" spans="1:39" x14ac:dyDescent="0.2">
      <c r="A882" s="42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</row>
    <row r="883" spans="1:39" x14ac:dyDescent="0.2">
      <c r="A883" s="42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</row>
    <row r="884" spans="1:39" x14ac:dyDescent="0.2">
      <c r="A884" s="42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</row>
    <row r="885" spans="1:39" x14ac:dyDescent="0.2">
      <c r="A885" s="42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</row>
    <row r="886" spans="1:39" x14ac:dyDescent="0.2">
      <c r="A886" s="42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</row>
    <row r="887" spans="1:39" x14ac:dyDescent="0.2">
      <c r="A887" s="42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</row>
    <row r="888" spans="1:39" x14ac:dyDescent="0.2">
      <c r="A888" s="42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</row>
    <row r="889" spans="1:39" x14ac:dyDescent="0.2">
      <c r="A889" s="42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</row>
    <row r="890" spans="1:39" x14ac:dyDescent="0.2">
      <c r="A890" s="42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</row>
    <row r="891" spans="1:39" x14ac:dyDescent="0.2">
      <c r="A891" s="42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</row>
    <row r="892" spans="1:39" x14ac:dyDescent="0.2">
      <c r="A892" s="42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</row>
    <row r="893" spans="1:39" x14ac:dyDescent="0.2">
      <c r="A893" s="42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</row>
    <row r="894" spans="1:39" x14ac:dyDescent="0.2">
      <c r="A894" s="42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</row>
    <row r="895" spans="1:39" x14ac:dyDescent="0.2">
      <c r="A895" s="42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</row>
    <row r="896" spans="1:39" x14ac:dyDescent="0.2">
      <c r="A896" s="42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</row>
    <row r="897" spans="1:39" x14ac:dyDescent="0.2">
      <c r="A897" s="42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</row>
    <row r="898" spans="1:39" x14ac:dyDescent="0.2">
      <c r="A898" s="42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</row>
    <row r="899" spans="1:39" x14ac:dyDescent="0.2">
      <c r="A899" s="42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</row>
    <row r="900" spans="1:39" x14ac:dyDescent="0.2">
      <c r="A900" s="42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</row>
    <row r="901" spans="1:39" x14ac:dyDescent="0.2">
      <c r="A901" s="42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</row>
    <row r="902" spans="1:39" x14ac:dyDescent="0.2">
      <c r="A902" s="42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</row>
    <row r="903" spans="1:39" x14ac:dyDescent="0.2">
      <c r="A903" s="42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</row>
    <row r="904" spans="1:39" x14ac:dyDescent="0.2">
      <c r="A904" s="42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</row>
    <row r="905" spans="1:39" x14ac:dyDescent="0.2">
      <c r="A905" s="42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</row>
    <row r="906" spans="1:39" x14ac:dyDescent="0.2">
      <c r="A906" s="42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</row>
    <row r="907" spans="1:39" x14ac:dyDescent="0.2">
      <c r="A907" s="42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</row>
    <row r="908" spans="1:39" x14ac:dyDescent="0.2">
      <c r="A908" s="42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</row>
    <row r="909" spans="1:39" x14ac:dyDescent="0.2">
      <c r="A909" s="42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</row>
    <row r="910" spans="1:39" x14ac:dyDescent="0.2">
      <c r="A910" s="42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</row>
    <row r="911" spans="1:39" x14ac:dyDescent="0.2">
      <c r="A911" s="42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</row>
    <row r="912" spans="1:39" x14ac:dyDescent="0.2">
      <c r="A912" s="42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</row>
    <row r="913" spans="1:39" x14ac:dyDescent="0.2">
      <c r="A913" s="42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</row>
    <row r="914" spans="1:39" x14ac:dyDescent="0.2">
      <c r="A914" s="42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</row>
    <row r="915" spans="1:39" x14ac:dyDescent="0.2">
      <c r="A915" s="42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</row>
    <row r="916" spans="1:39" x14ac:dyDescent="0.2">
      <c r="A916" s="42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</row>
    <row r="917" spans="1:39" x14ac:dyDescent="0.2">
      <c r="A917" s="42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</row>
    <row r="918" spans="1:39" x14ac:dyDescent="0.2">
      <c r="A918" s="42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</row>
    <row r="919" spans="1:39" x14ac:dyDescent="0.2">
      <c r="A919" s="42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</row>
    <row r="920" spans="1:39" x14ac:dyDescent="0.2">
      <c r="A920" s="42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</row>
    <row r="921" spans="1:39" x14ac:dyDescent="0.2">
      <c r="A921" s="42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</row>
    <row r="922" spans="1:39" x14ac:dyDescent="0.2">
      <c r="A922" s="42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</row>
    <row r="923" spans="1:39" x14ac:dyDescent="0.2">
      <c r="A923" s="42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</row>
    <row r="924" spans="1:39" x14ac:dyDescent="0.2">
      <c r="A924" s="42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</row>
    <row r="925" spans="1:39" x14ac:dyDescent="0.2">
      <c r="A925" s="42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</row>
    <row r="926" spans="1:39" x14ac:dyDescent="0.2">
      <c r="A926" s="42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</row>
    <row r="927" spans="1:39" x14ac:dyDescent="0.2">
      <c r="A927" s="42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</row>
    <row r="928" spans="1:39" x14ac:dyDescent="0.2">
      <c r="A928" s="42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</row>
    <row r="929" spans="1:39" x14ac:dyDescent="0.2">
      <c r="A929" s="42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</row>
    <row r="930" spans="1:39" x14ac:dyDescent="0.2">
      <c r="A930" s="42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</row>
    <row r="931" spans="1:39" x14ac:dyDescent="0.2">
      <c r="A931" s="42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</row>
    <row r="932" spans="1:39" x14ac:dyDescent="0.2">
      <c r="A932" s="42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</row>
    <row r="933" spans="1:39" x14ac:dyDescent="0.2">
      <c r="A933" s="42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</row>
    <row r="934" spans="1:39" x14ac:dyDescent="0.2">
      <c r="A934" s="42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</row>
    <row r="935" spans="1:39" x14ac:dyDescent="0.2">
      <c r="A935" s="42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</row>
    <row r="936" spans="1:39" x14ac:dyDescent="0.2">
      <c r="A936" s="42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</row>
    <row r="937" spans="1:39" x14ac:dyDescent="0.2">
      <c r="A937" s="42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</row>
    <row r="938" spans="1:39" x14ac:dyDescent="0.2">
      <c r="A938" s="42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</row>
    <row r="939" spans="1:39" x14ac:dyDescent="0.2">
      <c r="A939" s="42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</row>
    <row r="940" spans="1:39" x14ac:dyDescent="0.2">
      <c r="A940" s="42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</row>
    <row r="941" spans="1:39" x14ac:dyDescent="0.2">
      <c r="A941" s="42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</row>
    <row r="942" spans="1:39" x14ac:dyDescent="0.2">
      <c r="A942" s="42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</row>
    <row r="943" spans="1:39" x14ac:dyDescent="0.2">
      <c r="A943" s="42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</row>
    <row r="944" spans="1:39" x14ac:dyDescent="0.2">
      <c r="A944" s="42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</row>
    <row r="945" spans="1:39" x14ac:dyDescent="0.2">
      <c r="A945" s="42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</row>
    <row r="946" spans="1:39" x14ac:dyDescent="0.2">
      <c r="A946" s="42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</row>
    <row r="947" spans="1:39" x14ac:dyDescent="0.2">
      <c r="A947" s="42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</row>
    <row r="948" spans="1:39" x14ac:dyDescent="0.2">
      <c r="A948" s="42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</row>
    <row r="949" spans="1:39" x14ac:dyDescent="0.2">
      <c r="A949" s="42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</row>
    <row r="950" spans="1:39" x14ac:dyDescent="0.2">
      <c r="A950" s="42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</row>
    <row r="951" spans="1:39" x14ac:dyDescent="0.2">
      <c r="A951" s="42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</row>
    <row r="952" spans="1:39" x14ac:dyDescent="0.2">
      <c r="A952" s="42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</row>
    <row r="953" spans="1:39" x14ac:dyDescent="0.2">
      <c r="A953" s="42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</row>
    <row r="954" spans="1:39" x14ac:dyDescent="0.2">
      <c r="A954" s="42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</row>
    <row r="955" spans="1:39" x14ac:dyDescent="0.2">
      <c r="A955" s="42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</row>
    <row r="956" spans="1:39" x14ac:dyDescent="0.2">
      <c r="A956" s="42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</row>
    <row r="957" spans="1:39" x14ac:dyDescent="0.2">
      <c r="A957" s="42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</row>
    <row r="958" spans="1:39" x14ac:dyDescent="0.2">
      <c r="A958" s="42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</row>
    <row r="959" spans="1:39" x14ac:dyDescent="0.2">
      <c r="A959" s="42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</row>
    <row r="960" spans="1:39" x14ac:dyDescent="0.2">
      <c r="A960" s="42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</row>
    <row r="961" spans="1:39" x14ac:dyDescent="0.2">
      <c r="A961" s="42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</row>
    <row r="962" spans="1:39" x14ac:dyDescent="0.2">
      <c r="A962" s="42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</row>
    <row r="963" spans="1:39" x14ac:dyDescent="0.2">
      <c r="A963" s="42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</row>
    <row r="964" spans="1:39" x14ac:dyDescent="0.2">
      <c r="A964" s="42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</row>
    <row r="965" spans="1:39" x14ac:dyDescent="0.2">
      <c r="A965" s="42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</row>
    <row r="966" spans="1:39" x14ac:dyDescent="0.2">
      <c r="A966" s="42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</row>
    <row r="967" spans="1:39" x14ac:dyDescent="0.2">
      <c r="A967" s="42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</row>
    <row r="968" spans="1:39" x14ac:dyDescent="0.2">
      <c r="A968" s="42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</row>
    <row r="969" spans="1:39" x14ac:dyDescent="0.2">
      <c r="A969" s="42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</row>
  </sheetData>
  <sheetProtection password="CF25" sheet="1" objects="1" scenarios="1" formatCells="0" formatRows="0" insertRows="0" deleteRows="0"/>
  <protectedRanges>
    <protectedRange password="CAC9" sqref="A162:B182" name="Section 4_Pt Value"/>
    <protectedRange password="CAC9" sqref="AK189:AM192" name="Section 5_PtsAwarded"/>
    <protectedRange password="CAC9" sqref="AF162:AH182" name="Section 4_PtsAwarded"/>
    <protectedRange password="CAC9" sqref="A147:AM147" name="Sect 2 and 3 Subtotals"/>
    <protectedRange password="CAC9" sqref="AG134:AI138" name="Section 3_908_PtsAwarded"/>
    <protectedRange password="CAC9" sqref="AC134:AD138" name="Section 3_908_PtsExcluded"/>
    <protectedRange password="CAC9" sqref="AG120:AI125" name="Section 3_906_PtsAwarded"/>
    <protectedRange password="CAC9" sqref="AC120:AD125" name="Section 3_907_PtsExcluded"/>
    <protectedRange password="CAC9" sqref="E128:G131" name="Section 2_907_PtsAwarded"/>
    <protectedRange password="CAC9" sqref="AC120:AD125" name="Section 3_906_PtsExcluded"/>
    <protectedRange password="CAC9" sqref="E120:G125" name="Section 2_906_PtsAwarded"/>
    <protectedRange password="CAC9" sqref="Z20:AG31" name="Site Rating"/>
    <protectedRange password="CAC9" sqref="AF53:AH77" name="Section 1_PtsAwarded"/>
    <protectedRange password="CAC9" sqref="AK53:AM77" name="Section 1_ExcludedPts"/>
    <protectedRange password="CAC9" sqref="J113:K117" name="Section 2_905_PtsExcluded"/>
    <protectedRange password="CAC9" sqref="AG103:AI110" name="Section 3_903_PtsAwarded"/>
    <protectedRange password="CAC9" sqref="AC103:AD110" name="Section 3_903_PtsExcluded"/>
    <protectedRange password="CAC9" sqref="E113:G117" name="Section 2_905_PtsAwarded"/>
    <protectedRange password="CAC9" sqref="AC113:AD117" name="Section 3_905_PtsExcluded"/>
    <protectedRange password="CAC9" sqref="E103:G110" name="Section 2_903_PtsAwarded"/>
    <protectedRange password="CAC9" sqref="J120:K125" name="Section 2_906_PtsExcluded"/>
    <protectedRange password="CAC9" sqref="AG113:AI117" name="Section 3_905_PtsAwarded"/>
    <protectedRange password="CAC9" sqref="J128:K131" name="Section 2_907_PtsExcluded"/>
    <protectedRange password="CAC9" sqref="AG120:AI125" name="Section 3_907_PtsAwarded"/>
    <protectedRange password="CAC9" sqref="E134:G138" name="Section 2_908_PtsAwarded"/>
    <protectedRange password="CAC9" sqref="J134:K138" name="Section 2_908_PtsExcluded"/>
    <protectedRange password="CAC9" sqref="E141:G146" name="Section 2_909_PtsAwarded"/>
    <protectedRange password="CAC9" sqref="J141:K146" name="Section 2_909_PtsExcluded"/>
    <protectedRange password="CAC9" sqref="AC141:AD146" name="Section 3_909_PtsExcluded"/>
    <protectedRange password="CAC9" sqref="AG141:AI146" name="Section 3_909_PtsAwarded"/>
    <protectedRange password="CAC9" sqref="A148:AM149" name="Sect 2 and 3_Totals"/>
    <protectedRange password="CAC9" sqref="AK162:AM182" name="Section 4_PtsExcluded"/>
    <protectedRange password="CAC9" sqref="A53:B77" name="Section 1_Pt Value"/>
    <protectedRange password="CAC9" sqref="A148:AM149" name="Section 2 and 3_Totals"/>
  </protectedRanges>
  <mergeCells count="1101">
    <mergeCell ref="G51:AA52"/>
    <mergeCell ref="A68:B69"/>
    <mergeCell ref="A57:B58"/>
    <mergeCell ref="P102:X102"/>
    <mergeCell ref="P112:X112"/>
    <mergeCell ref="P119:X119"/>
    <mergeCell ref="P127:X127"/>
    <mergeCell ref="F59:AA61"/>
    <mergeCell ref="F57:AA58"/>
    <mergeCell ref="F66:AA67"/>
    <mergeCell ref="D66:E67"/>
    <mergeCell ref="A66:B67"/>
    <mergeCell ref="D57:E58"/>
    <mergeCell ref="D68:E69"/>
    <mergeCell ref="F68:AA69"/>
    <mergeCell ref="AB68:AC69"/>
    <mergeCell ref="AA117:AB117"/>
    <mergeCell ref="AC117:AD117"/>
    <mergeCell ref="A77:B77"/>
    <mergeCell ref="C77:H77"/>
    <mergeCell ref="W77:AA77"/>
    <mergeCell ref="AB77:AC77"/>
    <mergeCell ref="AD77:AE77"/>
    <mergeCell ref="AC105:AD105"/>
    <mergeCell ref="AE105:AF105"/>
    <mergeCell ref="N126:O127"/>
    <mergeCell ref="Y126:Z127"/>
    <mergeCell ref="AA126:AB127"/>
    <mergeCell ref="AC126:AD127"/>
    <mergeCell ref="AE126:AF127"/>
    <mergeCell ref="A126:B127"/>
    <mergeCell ref="E105:G105"/>
    <mergeCell ref="AK57:AM58"/>
    <mergeCell ref="AI66:AJ67"/>
    <mergeCell ref="AI57:AJ58"/>
    <mergeCell ref="AF57:AH58"/>
    <mergeCell ref="AF66:AH67"/>
    <mergeCell ref="AD66:AE67"/>
    <mergeCell ref="AB66:AC67"/>
    <mergeCell ref="AB57:AC58"/>
    <mergeCell ref="AD57:AE58"/>
    <mergeCell ref="AF68:AH69"/>
    <mergeCell ref="AI68:AJ69"/>
    <mergeCell ref="AJ106:AK106"/>
    <mergeCell ref="AL106:AM106"/>
    <mergeCell ref="P140:X140"/>
    <mergeCell ref="AI171:AJ171"/>
    <mergeCell ref="AB172:AC172"/>
    <mergeCell ref="AB176:AC176"/>
    <mergeCell ref="AD176:AE176"/>
    <mergeCell ref="AF176:AH176"/>
    <mergeCell ref="AI176:AJ176"/>
    <mergeCell ref="AK176:AM176"/>
    <mergeCell ref="AB173:AC173"/>
    <mergeCell ref="AK173:AM173"/>
    <mergeCell ref="AD175:AE175"/>
    <mergeCell ref="AF175:AH175"/>
    <mergeCell ref="AI175:AJ175"/>
    <mergeCell ref="AK175:AM175"/>
    <mergeCell ref="AG104:AI104"/>
    <mergeCell ref="AF77:AH77"/>
    <mergeCell ref="AI77:AJ77"/>
    <mergeCell ref="AK77:AM77"/>
    <mergeCell ref="AJ124:AK124"/>
    <mergeCell ref="G187:AF188"/>
    <mergeCell ref="E189:AF189"/>
    <mergeCell ref="E190:AF190"/>
    <mergeCell ref="E191:AF191"/>
    <mergeCell ref="AK187:AM188"/>
    <mergeCell ref="AK189:AM189"/>
    <mergeCell ref="AK190:AM190"/>
    <mergeCell ref="AK192:AM192"/>
    <mergeCell ref="AK191:AM191"/>
    <mergeCell ref="AI187:AJ188"/>
    <mergeCell ref="AG187:AH188"/>
    <mergeCell ref="AI189:AJ189"/>
    <mergeCell ref="AI190:AJ190"/>
    <mergeCell ref="AG191:AH191"/>
    <mergeCell ref="AG190:AH190"/>
    <mergeCell ref="AG189:AH189"/>
    <mergeCell ref="AI166:AJ166"/>
    <mergeCell ref="AK166:AM166"/>
    <mergeCell ref="AK169:AM169"/>
    <mergeCell ref="C173:F173"/>
    <mergeCell ref="AK171:AM171"/>
    <mergeCell ref="AI180:AJ180"/>
    <mergeCell ref="AK180:AM180"/>
    <mergeCell ref="G171:AA171"/>
    <mergeCell ref="AA185:AC185"/>
    <mergeCell ref="AF185:AH185"/>
    <mergeCell ref="AK185:AM185"/>
    <mergeCell ref="AK181:AM181"/>
    <mergeCell ref="C175:F175"/>
    <mergeCell ref="G175:AA175"/>
    <mergeCell ref="G172:AA172"/>
    <mergeCell ref="AB175:AC175"/>
    <mergeCell ref="A168:B168"/>
    <mergeCell ref="C168:D168"/>
    <mergeCell ref="E168:AA168"/>
    <mergeCell ref="AB168:AC168"/>
    <mergeCell ref="AD168:AE168"/>
    <mergeCell ref="AF168:AH168"/>
    <mergeCell ref="AI168:AJ168"/>
    <mergeCell ref="AK168:AM168"/>
    <mergeCell ref="C165:F165"/>
    <mergeCell ref="A169:B169"/>
    <mergeCell ref="G169:AA169"/>
    <mergeCell ref="AB169:AC169"/>
    <mergeCell ref="AD169:AE169"/>
    <mergeCell ref="AF169:AH169"/>
    <mergeCell ref="A166:B166"/>
    <mergeCell ref="AB166:AC166"/>
    <mergeCell ref="AD166:AE166"/>
    <mergeCell ref="AF166:AH166"/>
    <mergeCell ref="G165:AA165"/>
    <mergeCell ref="AB165:AC165"/>
    <mergeCell ref="AD165:AE165"/>
    <mergeCell ref="AI169:AJ169"/>
    <mergeCell ref="AD167:AE167"/>
    <mergeCell ref="AF167:AH167"/>
    <mergeCell ref="AI167:AJ167"/>
    <mergeCell ref="AK167:AM167"/>
    <mergeCell ref="C166:F166"/>
    <mergeCell ref="AB167:AC167"/>
    <mergeCell ref="AF165:AH165"/>
    <mergeCell ref="AI165:AJ165"/>
    <mergeCell ref="AK165:AM165"/>
    <mergeCell ref="AJ128:AK128"/>
    <mergeCell ref="AE124:AF124"/>
    <mergeCell ref="AG124:AI124"/>
    <mergeCell ref="A165:B165"/>
    <mergeCell ref="A167:B167"/>
    <mergeCell ref="C167:F167"/>
    <mergeCell ref="G166:AA166"/>
    <mergeCell ref="G167:AA167"/>
    <mergeCell ref="A117:B117"/>
    <mergeCell ref="A107:B107"/>
    <mergeCell ref="C107:D107"/>
    <mergeCell ref="AC115:AD115"/>
    <mergeCell ref="AE115:AF115"/>
    <mergeCell ref="AG115:AI115"/>
    <mergeCell ref="L120:M120"/>
    <mergeCell ref="N120:O120"/>
    <mergeCell ref="P120:X120"/>
    <mergeCell ref="Y120:Z120"/>
    <mergeCell ref="AA120:AB120"/>
    <mergeCell ref="AC120:AD120"/>
    <mergeCell ref="L108:M108"/>
    <mergeCell ref="AG129:AI129"/>
    <mergeCell ref="AJ129:AK129"/>
    <mergeCell ref="A130:B130"/>
    <mergeCell ref="C130:D130"/>
    <mergeCell ref="E130:G130"/>
    <mergeCell ref="H130:I130"/>
    <mergeCell ref="J130:K130"/>
    <mergeCell ref="L130:M130"/>
    <mergeCell ref="N130:O130"/>
    <mergeCell ref="P130:X130"/>
    <mergeCell ref="A179:B179"/>
    <mergeCell ref="C179:D179"/>
    <mergeCell ref="E179:AA179"/>
    <mergeCell ref="AB179:AC179"/>
    <mergeCell ref="AD179:AE179"/>
    <mergeCell ref="AF179:AH179"/>
    <mergeCell ref="AI179:AJ179"/>
    <mergeCell ref="AK179:AM179"/>
    <mergeCell ref="G170:AA170"/>
    <mergeCell ref="A173:B173"/>
    <mergeCell ref="AB170:AC170"/>
    <mergeCell ref="AD170:AE170"/>
    <mergeCell ref="AF170:AH170"/>
    <mergeCell ref="AI170:AJ170"/>
    <mergeCell ref="AK170:AM170"/>
    <mergeCell ref="A176:B176"/>
    <mergeCell ref="C176:AA176"/>
    <mergeCell ref="AB171:AC171"/>
    <mergeCell ref="A170:B170"/>
    <mergeCell ref="A172:B172"/>
    <mergeCell ref="AI172:AJ172"/>
    <mergeCell ref="AK172:AM172"/>
    <mergeCell ref="A171:B171"/>
    <mergeCell ref="C171:F171"/>
    <mergeCell ref="AF174:AH174"/>
    <mergeCell ref="AI174:AJ174"/>
    <mergeCell ref="AK174:AM174"/>
    <mergeCell ref="E174:AA174"/>
    <mergeCell ref="AB174:AC174"/>
    <mergeCell ref="AD174:AE174"/>
    <mergeCell ref="G173:AA173"/>
    <mergeCell ref="A175:B175"/>
    <mergeCell ref="C2:P2"/>
    <mergeCell ref="Q2:T2"/>
    <mergeCell ref="AH2:AM2"/>
    <mergeCell ref="C4:P4"/>
    <mergeCell ref="R7:W8"/>
    <mergeCell ref="E14:G14"/>
    <mergeCell ref="J14:M14"/>
    <mergeCell ref="P14:T14"/>
    <mergeCell ref="AE14:AG14"/>
    <mergeCell ref="F20:L20"/>
    <mergeCell ref="M20:S20"/>
    <mergeCell ref="AI14:AL14"/>
    <mergeCell ref="M35:R36"/>
    <mergeCell ref="S35:AF36"/>
    <mergeCell ref="AG35:AH36"/>
    <mergeCell ref="AI35:AM36"/>
    <mergeCell ref="T20:Y20"/>
    <mergeCell ref="Z21:AG21"/>
    <mergeCell ref="F22:L22"/>
    <mergeCell ref="M22:S22"/>
    <mergeCell ref="T22:Y22"/>
    <mergeCell ref="Z22:AG22"/>
    <mergeCell ref="Z30:AG30"/>
    <mergeCell ref="F27:L27"/>
    <mergeCell ref="M27:S27"/>
    <mergeCell ref="T27:Y27"/>
    <mergeCell ref="Z27:AG27"/>
    <mergeCell ref="F28:Y28"/>
    <mergeCell ref="Z28:AG28"/>
    <mergeCell ref="F23:L23"/>
    <mergeCell ref="A33:C33"/>
    <mergeCell ref="C36:K36"/>
    <mergeCell ref="A36:B36"/>
    <mergeCell ref="A35:K35"/>
    <mergeCell ref="A11:B12"/>
    <mergeCell ref="C11:F12"/>
    <mergeCell ref="H11:I12"/>
    <mergeCell ref="J11:M12"/>
    <mergeCell ref="O11:S12"/>
    <mergeCell ref="AA11:AE12"/>
    <mergeCell ref="T12:Y12"/>
    <mergeCell ref="AF12:AJ12"/>
    <mergeCell ref="A16:I16"/>
    <mergeCell ref="K16:N16"/>
    <mergeCell ref="Q16:U16"/>
    <mergeCell ref="F18:L19"/>
    <mergeCell ref="M18:S19"/>
    <mergeCell ref="T18:Y19"/>
    <mergeCell ref="Z18:AG19"/>
    <mergeCell ref="A14:D14"/>
    <mergeCell ref="M17:Y17"/>
    <mergeCell ref="AH16:AL16"/>
    <mergeCell ref="X16:AE16"/>
    <mergeCell ref="M23:S23"/>
    <mergeCell ref="T23:Y23"/>
    <mergeCell ref="Z23:AG23"/>
    <mergeCell ref="F24:Y24"/>
    <mergeCell ref="Z24:AG26"/>
    <mergeCell ref="F25:Y25"/>
    <mergeCell ref="F26:Y26"/>
    <mergeCell ref="W34:AG34"/>
    <mergeCell ref="F29:L29"/>
    <mergeCell ref="M29:S29"/>
    <mergeCell ref="T29:Y29"/>
    <mergeCell ref="Z29:AG29"/>
    <mergeCell ref="F30:Y30"/>
    <mergeCell ref="Z31:AG31"/>
    <mergeCell ref="F33:G33"/>
    <mergeCell ref="L33:M33"/>
    <mergeCell ref="R33:S33"/>
    <mergeCell ref="X33:Y33"/>
    <mergeCell ref="AD33:AE33"/>
    <mergeCell ref="F31:V31"/>
    <mergeCell ref="W31:Y31"/>
    <mergeCell ref="AI41:AM42"/>
    <mergeCell ref="A45:B45"/>
    <mergeCell ref="C45:K45"/>
    <mergeCell ref="AG38:AH39"/>
    <mergeCell ref="AI38:AM39"/>
    <mergeCell ref="A39:B39"/>
    <mergeCell ref="C39:K39"/>
    <mergeCell ref="A40:B40"/>
    <mergeCell ref="C40:K40"/>
    <mergeCell ref="A46:B46"/>
    <mergeCell ref="M45:AM46"/>
    <mergeCell ref="C46:K46"/>
    <mergeCell ref="L43:M43"/>
    <mergeCell ref="M44:AM44"/>
    <mergeCell ref="A37:B37"/>
    <mergeCell ref="C37:K37"/>
    <mergeCell ref="A38:B38"/>
    <mergeCell ref="C38:K38"/>
    <mergeCell ref="M38:R39"/>
    <mergeCell ref="S38:AF39"/>
    <mergeCell ref="A42:B42"/>
    <mergeCell ref="A43:B43"/>
    <mergeCell ref="C41:K41"/>
    <mergeCell ref="C42:K42"/>
    <mergeCell ref="C43:K43"/>
    <mergeCell ref="A41:B41"/>
    <mergeCell ref="M47:AM47"/>
    <mergeCell ref="A50:B52"/>
    <mergeCell ref="C50:F52"/>
    <mergeCell ref="AB50:AC52"/>
    <mergeCell ref="AD50:AE52"/>
    <mergeCell ref="AF50:AH52"/>
    <mergeCell ref="AI50:AJ52"/>
    <mergeCell ref="AK50:AM52"/>
    <mergeCell ref="G50:AA50"/>
    <mergeCell ref="A44:B44"/>
    <mergeCell ref="C44:K44"/>
    <mergeCell ref="M41:R42"/>
    <mergeCell ref="S41:AF42"/>
    <mergeCell ref="AG41:AH42"/>
    <mergeCell ref="A101:B102"/>
    <mergeCell ref="C101:D102"/>
    <mergeCell ref="E99:O100"/>
    <mergeCell ref="AC99:AM100"/>
    <mergeCell ref="Y101:Z102"/>
    <mergeCell ref="AA101:AB102"/>
    <mergeCell ref="AC101:AD102"/>
    <mergeCell ref="AE101:AF102"/>
    <mergeCell ref="AG101:AI102"/>
    <mergeCell ref="AJ101:AK102"/>
    <mergeCell ref="AL101:AM102"/>
    <mergeCell ref="J101:K102"/>
    <mergeCell ref="E101:G102"/>
    <mergeCell ref="H101:I102"/>
    <mergeCell ref="A78:B78"/>
    <mergeCell ref="C78:AA78"/>
    <mergeCell ref="AB78:AD78"/>
    <mergeCell ref="AF78:AH78"/>
    <mergeCell ref="N101:O102"/>
    <mergeCell ref="A99:D100"/>
    <mergeCell ref="Y99:AB100"/>
    <mergeCell ref="AL117:AM117"/>
    <mergeCell ref="Y117:Z117"/>
    <mergeCell ref="C110:D110"/>
    <mergeCell ref="E110:G110"/>
    <mergeCell ref="AJ105:AK105"/>
    <mergeCell ref="AL105:AM105"/>
    <mergeCell ref="A105:B105"/>
    <mergeCell ref="C105:D105"/>
    <mergeCell ref="N108:O108"/>
    <mergeCell ref="P108:X108"/>
    <mergeCell ref="Y108:Z108"/>
    <mergeCell ref="AA108:AB108"/>
    <mergeCell ref="AC108:AD108"/>
    <mergeCell ref="AE107:AF107"/>
    <mergeCell ref="AG105:AI105"/>
    <mergeCell ref="AG106:AI106"/>
    <mergeCell ref="AG117:AI117"/>
    <mergeCell ref="AJ117:AK117"/>
    <mergeCell ref="H110:I110"/>
    <mergeCell ref="J110:K110"/>
    <mergeCell ref="L110:M110"/>
    <mergeCell ref="H105:I105"/>
    <mergeCell ref="J105:K105"/>
    <mergeCell ref="L105:M105"/>
    <mergeCell ref="N105:O105"/>
    <mergeCell ref="P105:X105"/>
    <mergeCell ref="Y105:Z105"/>
    <mergeCell ref="AE106:AF106"/>
    <mergeCell ref="AA105:AB105"/>
    <mergeCell ref="AI78:AJ78"/>
    <mergeCell ref="AK78:AM78"/>
    <mergeCell ref="A104:B104"/>
    <mergeCell ref="C104:D104"/>
    <mergeCell ref="E104:G104"/>
    <mergeCell ref="H104:I104"/>
    <mergeCell ref="J104:K104"/>
    <mergeCell ref="L104:M104"/>
    <mergeCell ref="N104:O104"/>
    <mergeCell ref="P104:X104"/>
    <mergeCell ref="Y104:Z104"/>
    <mergeCell ref="AA104:AB104"/>
    <mergeCell ref="A103:B103"/>
    <mergeCell ref="C103:D103"/>
    <mergeCell ref="E103:G103"/>
    <mergeCell ref="H103:I103"/>
    <mergeCell ref="J103:K103"/>
    <mergeCell ref="L103:M103"/>
    <mergeCell ref="N103:O103"/>
    <mergeCell ref="P103:X103"/>
    <mergeCell ref="AC104:AD104"/>
    <mergeCell ref="AE104:AF104"/>
    <mergeCell ref="AJ104:AK104"/>
    <mergeCell ref="AL104:AM104"/>
    <mergeCell ref="AE103:AF103"/>
    <mergeCell ref="AG103:AI103"/>
    <mergeCell ref="AJ103:AK103"/>
    <mergeCell ref="AL103:AM103"/>
    <mergeCell ref="Y103:Z103"/>
    <mergeCell ref="AA103:AB103"/>
    <mergeCell ref="AC103:AD103"/>
    <mergeCell ref="L101:M102"/>
    <mergeCell ref="AL129:AM129"/>
    <mergeCell ref="Y129:Z129"/>
    <mergeCell ref="AA129:AB129"/>
    <mergeCell ref="AC129:AD129"/>
    <mergeCell ref="AE129:AF129"/>
    <mergeCell ref="AL128:AM128"/>
    <mergeCell ref="AL107:AM107"/>
    <mergeCell ref="AA109:AB109"/>
    <mergeCell ref="AC109:AD109"/>
    <mergeCell ref="AE109:AF109"/>
    <mergeCell ref="AG109:AI109"/>
    <mergeCell ref="AJ109:AK109"/>
    <mergeCell ref="AL109:AM109"/>
    <mergeCell ref="AE116:AF116"/>
    <mergeCell ref="AG116:AI116"/>
    <mergeCell ref="AJ116:AK116"/>
    <mergeCell ref="AL116:AM116"/>
    <mergeCell ref="AG126:AI127"/>
    <mergeCell ref="AJ126:AK127"/>
    <mergeCell ref="AL126:AM127"/>
    <mergeCell ref="AE108:AF108"/>
    <mergeCell ref="AG108:AI108"/>
    <mergeCell ref="AJ108:AK108"/>
    <mergeCell ref="AL108:AM108"/>
    <mergeCell ref="AL123:AM123"/>
    <mergeCell ref="AL114:AM114"/>
    <mergeCell ref="AL122:AM122"/>
    <mergeCell ref="AL115:AM115"/>
    <mergeCell ref="AC128:AD128"/>
    <mergeCell ref="AL124:AM124"/>
    <mergeCell ref="AE128:AF128"/>
    <mergeCell ref="AG128:AI128"/>
    <mergeCell ref="P128:X128"/>
    <mergeCell ref="A128:B128"/>
    <mergeCell ref="C128:D128"/>
    <mergeCell ref="E128:G128"/>
    <mergeCell ref="H128:I128"/>
    <mergeCell ref="J128:K128"/>
    <mergeCell ref="L128:M128"/>
    <mergeCell ref="N128:O128"/>
    <mergeCell ref="N129:O129"/>
    <mergeCell ref="P129:X129"/>
    <mergeCell ref="A129:B129"/>
    <mergeCell ref="C129:D129"/>
    <mergeCell ref="E129:G129"/>
    <mergeCell ref="H129:I129"/>
    <mergeCell ref="J129:K129"/>
    <mergeCell ref="L129:M129"/>
    <mergeCell ref="A131:B131"/>
    <mergeCell ref="C131:D131"/>
    <mergeCell ref="E131:G131"/>
    <mergeCell ref="H131:I131"/>
    <mergeCell ref="J131:K131"/>
    <mergeCell ref="L131:M131"/>
    <mergeCell ref="N131:O131"/>
    <mergeCell ref="P131:X131"/>
    <mergeCell ref="Y131:Z131"/>
    <mergeCell ref="AG132:AI133"/>
    <mergeCell ref="AJ132:AK133"/>
    <mergeCell ref="AG131:AI131"/>
    <mergeCell ref="AJ131:AK131"/>
    <mergeCell ref="A132:B133"/>
    <mergeCell ref="C132:D133"/>
    <mergeCell ref="E132:G133"/>
    <mergeCell ref="H132:I133"/>
    <mergeCell ref="J132:K133"/>
    <mergeCell ref="L132:M133"/>
    <mergeCell ref="AL131:AM131"/>
    <mergeCell ref="AL130:AM130"/>
    <mergeCell ref="Y130:Z130"/>
    <mergeCell ref="AA130:AB130"/>
    <mergeCell ref="AC130:AD130"/>
    <mergeCell ref="AE130:AF130"/>
    <mergeCell ref="AG130:AI130"/>
    <mergeCell ref="AJ130:AK130"/>
    <mergeCell ref="AA131:AB131"/>
    <mergeCell ref="AC131:AD131"/>
    <mergeCell ref="AE131:AF131"/>
    <mergeCell ref="AL132:AM133"/>
    <mergeCell ref="N132:O133"/>
    <mergeCell ref="Y132:Z133"/>
    <mergeCell ref="AA132:AB133"/>
    <mergeCell ref="AC132:AD133"/>
    <mergeCell ref="AE132:AF133"/>
    <mergeCell ref="P133:X133"/>
    <mergeCell ref="AC134:AD134"/>
    <mergeCell ref="AE134:AF134"/>
    <mergeCell ref="AG134:AI134"/>
    <mergeCell ref="AJ134:AK134"/>
    <mergeCell ref="AL134:AM134"/>
    <mergeCell ref="A134:B134"/>
    <mergeCell ref="C134:D134"/>
    <mergeCell ref="E134:G134"/>
    <mergeCell ref="H134:I134"/>
    <mergeCell ref="J134:K134"/>
    <mergeCell ref="L134:M134"/>
    <mergeCell ref="N134:O134"/>
    <mergeCell ref="P134:X134"/>
    <mergeCell ref="Y134:Z134"/>
    <mergeCell ref="AG135:AI135"/>
    <mergeCell ref="AJ135:AK135"/>
    <mergeCell ref="AL135:AM135"/>
    <mergeCell ref="A137:B137"/>
    <mergeCell ref="C137:D137"/>
    <mergeCell ref="E137:G137"/>
    <mergeCell ref="H137:I137"/>
    <mergeCell ref="J137:K137"/>
    <mergeCell ref="L137:M137"/>
    <mergeCell ref="N137:O137"/>
    <mergeCell ref="N135:O135"/>
    <mergeCell ref="P135:X135"/>
    <mergeCell ref="Y135:Z135"/>
    <mergeCell ref="AA135:AB135"/>
    <mergeCell ref="AC135:AD135"/>
    <mergeCell ref="AE135:AF135"/>
    <mergeCell ref="A135:B135"/>
    <mergeCell ref="C135:D135"/>
    <mergeCell ref="E135:G135"/>
    <mergeCell ref="H135:I135"/>
    <mergeCell ref="J135:K135"/>
    <mergeCell ref="L135:M135"/>
    <mergeCell ref="AE136:AF136"/>
    <mergeCell ref="A139:B140"/>
    <mergeCell ref="C139:D140"/>
    <mergeCell ref="E139:G140"/>
    <mergeCell ref="H139:I140"/>
    <mergeCell ref="J139:K140"/>
    <mergeCell ref="L139:M140"/>
    <mergeCell ref="N139:O140"/>
    <mergeCell ref="Y139:Z140"/>
    <mergeCell ref="Y138:Z138"/>
    <mergeCell ref="AA138:AB138"/>
    <mergeCell ref="AC138:AD138"/>
    <mergeCell ref="AE138:AF138"/>
    <mergeCell ref="AG138:AI138"/>
    <mergeCell ref="AJ138:AK138"/>
    <mergeCell ref="P146:X146"/>
    <mergeCell ref="AG145:AI145"/>
    <mergeCell ref="H145:I145"/>
    <mergeCell ref="J145:K145"/>
    <mergeCell ref="E142:G142"/>
    <mergeCell ref="H142:I142"/>
    <mergeCell ref="J142:K142"/>
    <mergeCell ref="L142:M142"/>
    <mergeCell ref="E138:G138"/>
    <mergeCell ref="H138:I138"/>
    <mergeCell ref="J138:K138"/>
    <mergeCell ref="L138:M138"/>
    <mergeCell ref="N138:O138"/>
    <mergeCell ref="P138:X138"/>
    <mergeCell ref="AE141:AF141"/>
    <mergeCell ref="AG141:AI141"/>
    <mergeCell ref="H143:I143"/>
    <mergeCell ref="J143:K143"/>
    <mergeCell ref="AJ137:AK137"/>
    <mergeCell ref="AL137:AM137"/>
    <mergeCell ref="AC137:AD137"/>
    <mergeCell ref="AE137:AF137"/>
    <mergeCell ref="AG137:AI137"/>
    <mergeCell ref="N136:O136"/>
    <mergeCell ref="P136:X136"/>
    <mergeCell ref="Y136:Z136"/>
    <mergeCell ref="AA136:AB136"/>
    <mergeCell ref="AC136:AD136"/>
    <mergeCell ref="P137:X137"/>
    <mergeCell ref="AL146:AM146"/>
    <mergeCell ref="AL139:AM140"/>
    <mergeCell ref="AL138:AM138"/>
    <mergeCell ref="A145:B145"/>
    <mergeCell ref="C145:D145"/>
    <mergeCell ref="E145:G145"/>
    <mergeCell ref="AJ145:AK145"/>
    <mergeCell ref="L145:M145"/>
    <mergeCell ref="AJ146:AK146"/>
    <mergeCell ref="AC139:AD140"/>
    <mergeCell ref="AE139:AF140"/>
    <mergeCell ref="AG139:AI140"/>
    <mergeCell ref="AJ139:AK140"/>
    <mergeCell ref="AG142:AI142"/>
    <mergeCell ref="AJ142:AK142"/>
    <mergeCell ref="AA141:AB141"/>
    <mergeCell ref="AC141:AD141"/>
    <mergeCell ref="AC144:AD144"/>
    <mergeCell ref="AE144:AF144"/>
    <mergeCell ref="A138:B138"/>
    <mergeCell ref="C138:D138"/>
    <mergeCell ref="C142:D142"/>
    <mergeCell ref="N142:O142"/>
    <mergeCell ref="P142:X142"/>
    <mergeCell ref="J151:L151"/>
    <mergeCell ref="AB151:AD151"/>
    <mergeCell ref="AF151:AH151"/>
    <mergeCell ref="AK151:AM151"/>
    <mergeCell ref="L143:M143"/>
    <mergeCell ref="AJ144:AK144"/>
    <mergeCell ref="AL144:AM144"/>
    <mergeCell ref="AJ141:AK141"/>
    <mergeCell ref="AL141:AM141"/>
    <mergeCell ref="AL142:AM142"/>
    <mergeCell ref="A141:B141"/>
    <mergeCell ref="C141:D141"/>
    <mergeCell ref="E141:G141"/>
    <mergeCell ref="H141:I141"/>
    <mergeCell ref="J141:K141"/>
    <mergeCell ref="L141:M141"/>
    <mergeCell ref="N141:O141"/>
    <mergeCell ref="P141:X141"/>
    <mergeCell ref="Y141:Z141"/>
    <mergeCell ref="Y142:Z142"/>
    <mergeCell ref="AA142:AB142"/>
    <mergeCell ref="AC142:AD142"/>
    <mergeCell ref="AE142:AF142"/>
    <mergeCell ref="A142:B142"/>
    <mergeCell ref="AA147:AB147"/>
    <mergeCell ref="AC147:AD147"/>
    <mergeCell ref="AE147:AF147"/>
    <mergeCell ref="AG147:AI147"/>
    <mergeCell ref="Y146:Z146"/>
    <mergeCell ref="AA146:AB146"/>
    <mergeCell ref="AC146:AD146"/>
    <mergeCell ref="AE146:AF146"/>
    <mergeCell ref="AG146:AI146"/>
    <mergeCell ref="AJ147:AK147"/>
    <mergeCell ref="AL147:AM147"/>
    <mergeCell ref="A147:B147"/>
    <mergeCell ref="C147:D147"/>
    <mergeCell ref="E147:G147"/>
    <mergeCell ref="H147:I147"/>
    <mergeCell ref="J147:K147"/>
    <mergeCell ref="L147:M147"/>
    <mergeCell ref="N147:O147"/>
    <mergeCell ref="P147:X147"/>
    <mergeCell ref="Y147:Z147"/>
    <mergeCell ref="P144:X144"/>
    <mergeCell ref="AL145:AM145"/>
    <mergeCell ref="A146:B146"/>
    <mergeCell ref="C146:D146"/>
    <mergeCell ref="E146:G146"/>
    <mergeCell ref="H146:I146"/>
    <mergeCell ref="J146:K146"/>
    <mergeCell ref="L146:M146"/>
    <mergeCell ref="N146:O146"/>
    <mergeCell ref="N145:O145"/>
    <mergeCell ref="P145:X145"/>
    <mergeCell ref="Y145:Z145"/>
    <mergeCell ref="AA145:AB145"/>
    <mergeCell ref="AC145:AD145"/>
    <mergeCell ref="AE145:AF145"/>
    <mergeCell ref="AG143:AI143"/>
    <mergeCell ref="AJ143:AK143"/>
    <mergeCell ref="AL143:AM143"/>
    <mergeCell ref="Y143:Z143"/>
    <mergeCell ref="AA143:AB143"/>
    <mergeCell ref="AC143:AD143"/>
    <mergeCell ref="AE143:AF143"/>
    <mergeCell ref="A143:B143"/>
    <mergeCell ref="C143:D143"/>
    <mergeCell ref="E143:G143"/>
    <mergeCell ref="H144:I144"/>
    <mergeCell ref="J144:K144"/>
    <mergeCell ref="L144:M144"/>
    <mergeCell ref="N144:O144"/>
    <mergeCell ref="N143:O143"/>
    <mergeCell ref="P143:X143"/>
    <mergeCell ref="Y144:Z144"/>
    <mergeCell ref="AA144:AB144"/>
    <mergeCell ref="AG144:AI144"/>
    <mergeCell ref="A144:B144"/>
    <mergeCell ref="C144:D144"/>
    <mergeCell ref="E144:G144"/>
    <mergeCell ref="AB163:AC163"/>
    <mergeCell ref="AD163:AE163"/>
    <mergeCell ref="AF163:AH163"/>
    <mergeCell ref="AI163:AJ163"/>
    <mergeCell ref="A163:B163"/>
    <mergeCell ref="A161:B161"/>
    <mergeCell ref="C161:AA161"/>
    <mergeCell ref="AB161:AC161"/>
    <mergeCell ref="AD161:AE161"/>
    <mergeCell ref="AF161:AH161"/>
    <mergeCell ref="AI161:AJ161"/>
    <mergeCell ref="AK161:AM161"/>
    <mergeCell ref="AE148:AE149"/>
    <mergeCell ref="AF148:AH149"/>
    <mergeCell ref="AI148:AJ149"/>
    <mergeCell ref="AK148:AM149"/>
    <mergeCell ref="A148:C149"/>
    <mergeCell ref="D148:E149"/>
    <mergeCell ref="F148:H149"/>
    <mergeCell ref="I148:I149"/>
    <mergeCell ref="J148:L149"/>
    <mergeCell ref="AB148:AD149"/>
    <mergeCell ref="A152:C152"/>
    <mergeCell ref="F152:H152"/>
    <mergeCell ref="J152:L152"/>
    <mergeCell ref="AB152:AD152"/>
    <mergeCell ref="AF152:AH152"/>
    <mergeCell ref="AK152:AM152"/>
    <mergeCell ref="A151:C151"/>
    <mergeCell ref="F151:H151"/>
    <mergeCell ref="AI177:AJ177"/>
    <mergeCell ref="AK177:AM177"/>
    <mergeCell ref="A178:B178"/>
    <mergeCell ref="C178:D178"/>
    <mergeCell ref="E178:AA178"/>
    <mergeCell ref="AB178:AC178"/>
    <mergeCell ref="AD178:AE178"/>
    <mergeCell ref="AF178:AH178"/>
    <mergeCell ref="AI178:AJ178"/>
    <mergeCell ref="AK178:AM178"/>
    <mergeCell ref="A177:B177"/>
    <mergeCell ref="C177:D177"/>
    <mergeCell ref="E177:AA177"/>
    <mergeCell ref="AB177:AC177"/>
    <mergeCell ref="AD177:AE177"/>
    <mergeCell ref="AF177:AH177"/>
    <mergeCell ref="C169:F169"/>
    <mergeCell ref="C170:F170"/>
    <mergeCell ref="A174:B174"/>
    <mergeCell ref="C174:D174"/>
    <mergeCell ref="C172:F172"/>
    <mergeCell ref="AD173:AE173"/>
    <mergeCell ref="AF173:AH173"/>
    <mergeCell ref="AI173:AJ173"/>
    <mergeCell ref="AD171:AE171"/>
    <mergeCell ref="AD172:AE172"/>
    <mergeCell ref="AF171:AH171"/>
    <mergeCell ref="AF172:AH172"/>
    <mergeCell ref="AB180:AC180"/>
    <mergeCell ref="AD180:AE180"/>
    <mergeCell ref="AF180:AH180"/>
    <mergeCell ref="AA184:AC184"/>
    <mergeCell ref="AF184:AH184"/>
    <mergeCell ref="AK184:AM184"/>
    <mergeCell ref="AI182:AJ182"/>
    <mergeCell ref="AK182:AM182"/>
    <mergeCell ref="A183:Y183"/>
    <mergeCell ref="AA183:AC183"/>
    <mergeCell ref="AD183:AE183"/>
    <mergeCell ref="AF183:AH183"/>
    <mergeCell ref="AI183:AJ183"/>
    <mergeCell ref="AK183:AM183"/>
    <mergeCell ref="A182:B182"/>
    <mergeCell ref="C182:P182"/>
    <mergeCell ref="Q182:AA182"/>
    <mergeCell ref="AB182:AC182"/>
    <mergeCell ref="AD182:AE182"/>
    <mergeCell ref="AF182:AH182"/>
    <mergeCell ref="A187:B188"/>
    <mergeCell ref="C187:F188"/>
    <mergeCell ref="A192:B192"/>
    <mergeCell ref="A190:B190"/>
    <mergeCell ref="C190:D190"/>
    <mergeCell ref="A191:B191"/>
    <mergeCell ref="C191:D191"/>
    <mergeCell ref="AI191:AJ191"/>
    <mergeCell ref="C192:K192"/>
    <mergeCell ref="A189:B189"/>
    <mergeCell ref="C189:D189"/>
    <mergeCell ref="AA134:AB134"/>
    <mergeCell ref="Y137:Z137"/>
    <mergeCell ref="AA137:AB137"/>
    <mergeCell ref="Y128:Z128"/>
    <mergeCell ref="AA128:AB128"/>
    <mergeCell ref="E126:G127"/>
    <mergeCell ref="H126:I127"/>
    <mergeCell ref="J126:K127"/>
    <mergeCell ref="L126:M127"/>
    <mergeCell ref="AI164:AJ164"/>
    <mergeCell ref="A181:B181"/>
    <mergeCell ref="C181:D181"/>
    <mergeCell ref="E181:AA181"/>
    <mergeCell ref="AB181:AC181"/>
    <mergeCell ref="AD181:AE181"/>
    <mergeCell ref="AF181:AH181"/>
    <mergeCell ref="AI181:AJ181"/>
    <mergeCell ref="E164:AA164"/>
    <mergeCell ref="A180:B180"/>
    <mergeCell ref="C180:D180"/>
    <mergeCell ref="E180:AA180"/>
    <mergeCell ref="C126:D127"/>
    <mergeCell ref="A106:B106"/>
    <mergeCell ref="C106:D106"/>
    <mergeCell ref="E106:G106"/>
    <mergeCell ref="H106:I106"/>
    <mergeCell ref="J106:K106"/>
    <mergeCell ref="L106:M106"/>
    <mergeCell ref="N106:O106"/>
    <mergeCell ref="P106:X106"/>
    <mergeCell ref="Y106:Z106"/>
    <mergeCell ref="AA106:AB106"/>
    <mergeCell ref="AC106:AD106"/>
    <mergeCell ref="A109:B109"/>
    <mergeCell ref="C109:D109"/>
    <mergeCell ref="E107:G107"/>
    <mergeCell ref="H107:I107"/>
    <mergeCell ref="J107:K107"/>
    <mergeCell ref="L107:M107"/>
    <mergeCell ref="N107:O107"/>
    <mergeCell ref="P107:X107"/>
    <mergeCell ref="Y107:Z107"/>
    <mergeCell ref="AA107:AB107"/>
    <mergeCell ref="AC107:AD107"/>
    <mergeCell ref="H109:I109"/>
    <mergeCell ref="J109:K109"/>
    <mergeCell ref="L109:M109"/>
    <mergeCell ref="A108:B108"/>
    <mergeCell ref="C108:D108"/>
    <mergeCell ref="E108:G108"/>
    <mergeCell ref="H108:I108"/>
    <mergeCell ref="J108:K108"/>
    <mergeCell ref="A110:B110"/>
    <mergeCell ref="AG136:AI136"/>
    <mergeCell ref="AJ136:AK136"/>
    <mergeCell ref="AL136:AM136"/>
    <mergeCell ref="AA139:AB140"/>
    <mergeCell ref="A164:B164"/>
    <mergeCell ref="C164:D164"/>
    <mergeCell ref="AB164:AC164"/>
    <mergeCell ref="AD164:AE164"/>
    <mergeCell ref="AF164:AH164"/>
    <mergeCell ref="C154:F154"/>
    <mergeCell ref="A159:B160"/>
    <mergeCell ref="C159:F160"/>
    <mergeCell ref="G159:AA160"/>
    <mergeCell ref="AB159:AC160"/>
    <mergeCell ref="AD159:AE160"/>
    <mergeCell ref="AF159:AH160"/>
    <mergeCell ref="AI159:AJ160"/>
    <mergeCell ref="AK159:AM160"/>
    <mergeCell ref="AK163:AM163"/>
    <mergeCell ref="A162:B162"/>
    <mergeCell ref="C162:D162"/>
    <mergeCell ref="E162:AA162"/>
    <mergeCell ref="AB162:AC162"/>
    <mergeCell ref="AD162:AE162"/>
    <mergeCell ref="AF162:AH162"/>
    <mergeCell ref="R139:X139"/>
    <mergeCell ref="P139:Q139"/>
    <mergeCell ref="AI162:AJ162"/>
    <mergeCell ref="AK162:AM162"/>
    <mergeCell ref="C163:D163"/>
    <mergeCell ref="A150:C150"/>
    <mergeCell ref="AK150:AM150"/>
    <mergeCell ref="N110:O110"/>
    <mergeCell ref="P110:X110"/>
    <mergeCell ref="Y110:Z110"/>
    <mergeCell ref="AA110:AB110"/>
    <mergeCell ref="AC110:AD110"/>
    <mergeCell ref="AE110:AF110"/>
    <mergeCell ref="AG110:AI110"/>
    <mergeCell ref="AJ110:AK110"/>
    <mergeCell ref="AL110:AM110"/>
    <mergeCell ref="E109:G109"/>
    <mergeCell ref="A111:B112"/>
    <mergeCell ref="C111:D112"/>
    <mergeCell ref="E111:G112"/>
    <mergeCell ref="H111:I112"/>
    <mergeCell ref="J111:K112"/>
    <mergeCell ref="L111:M112"/>
    <mergeCell ref="N111:O112"/>
    <mergeCell ref="Y111:Z112"/>
    <mergeCell ref="AA111:AB112"/>
    <mergeCell ref="AC111:AD112"/>
    <mergeCell ref="AE111:AF112"/>
    <mergeCell ref="AG111:AI112"/>
    <mergeCell ref="AJ111:AK112"/>
    <mergeCell ref="AL111:AM112"/>
    <mergeCell ref="A113:B113"/>
    <mergeCell ref="C113:D113"/>
    <mergeCell ref="E113:G113"/>
    <mergeCell ref="H113:I113"/>
    <mergeCell ref="J113:K113"/>
    <mergeCell ref="L113:M113"/>
    <mergeCell ref="N113:O113"/>
    <mergeCell ref="P113:X113"/>
    <mergeCell ref="Y113:Z113"/>
    <mergeCell ref="AA113:AB113"/>
    <mergeCell ref="AC113:AD113"/>
    <mergeCell ref="AE113:AF113"/>
    <mergeCell ref="AG113:AI113"/>
    <mergeCell ref="AJ113:AK113"/>
    <mergeCell ref="AL113:AM113"/>
    <mergeCell ref="A118:B119"/>
    <mergeCell ref="C118:D119"/>
    <mergeCell ref="E118:G119"/>
    <mergeCell ref="H118:I119"/>
    <mergeCell ref="J118:K119"/>
    <mergeCell ref="L118:M119"/>
    <mergeCell ref="N118:O119"/>
    <mergeCell ref="Y118:Z119"/>
    <mergeCell ref="AA118:AB119"/>
    <mergeCell ref="AC118:AD119"/>
    <mergeCell ref="AE118:AF119"/>
    <mergeCell ref="AG118:AI119"/>
    <mergeCell ref="AJ118:AK119"/>
    <mergeCell ref="AL118:AM119"/>
    <mergeCell ref="AE117:AF117"/>
    <mergeCell ref="AA116:AB116"/>
    <mergeCell ref="AC116:AD116"/>
    <mergeCell ref="C116:D116"/>
    <mergeCell ref="E116:G116"/>
    <mergeCell ref="H116:I116"/>
    <mergeCell ref="A114:B114"/>
    <mergeCell ref="C114:D114"/>
    <mergeCell ref="E114:G114"/>
    <mergeCell ref="H114:I114"/>
    <mergeCell ref="J114:K114"/>
    <mergeCell ref="L114:M114"/>
    <mergeCell ref="N114:O114"/>
    <mergeCell ref="P114:X114"/>
    <mergeCell ref="Y114:Z114"/>
    <mergeCell ref="AA114:AB114"/>
    <mergeCell ref="AC114:AD114"/>
    <mergeCell ref="J116:K116"/>
    <mergeCell ref="L116:M116"/>
    <mergeCell ref="N116:O116"/>
    <mergeCell ref="P116:X116"/>
    <mergeCell ref="Y116:Z116"/>
    <mergeCell ref="E115:G115"/>
    <mergeCell ref="H115:I115"/>
    <mergeCell ref="J115:K115"/>
    <mergeCell ref="L115:M115"/>
    <mergeCell ref="N115:O115"/>
    <mergeCell ref="E117:G117"/>
    <mergeCell ref="H117:I117"/>
    <mergeCell ref="J117:K117"/>
    <mergeCell ref="L117:M117"/>
    <mergeCell ref="N117:O117"/>
    <mergeCell ref="P117:X117"/>
    <mergeCell ref="P115:X115"/>
    <mergeCell ref="Y115:Z115"/>
    <mergeCell ref="AA115:AB115"/>
    <mergeCell ref="A115:B115"/>
    <mergeCell ref="C115:D115"/>
    <mergeCell ref="A125:B125"/>
    <mergeCell ref="C125:D125"/>
    <mergeCell ref="E125:G125"/>
    <mergeCell ref="H125:I125"/>
    <mergeCell ref="J125:K125"/>
    <mergeCell ref="L125:M125"/>
    <mergeCell ref="E123:G123"/>
    <mergeCell ref="H123:I123"/>
    <mergeCell ref="J123:K123"/>
    <mergeCell ref="L123:M123"/>
    <mergeCell ref="N123:O123"/>
    <mergeCell ref="N125:O125"/>
    <mergeCell ref="P125:X125"/>
    <mergeCell ref="Y125:Z125"/>
    <mergeCell ref="AA125:AB125"/>
    <mergeCell ref="A120:B120"/>
    <mergeCell ref="C120:D120"/>
    <mergeCell ref="E120:G120"/>
    <mergeCell ref="H120:I120"/>
    <mergeCell ref="J120:K120"/>
    <mergeCell ref="A116:B116"/>
    <mergeCell ref="V2:Z2"/>
    <mergeCell ref="AB2:AG2"/>
    <mergeCell ref="Q4:X4"/>
    <mergeCell ref="S6:X6"/>
    <mergeCell ref="D6:P6"/>
    <mergeCell ref="D8:P8"/>
    <mergeCell ref="Y4:AM4"/>
    <mergeCell ref="Y6:AM6"/>
    <mergeCell ref="Y8:AM8"/>
    <mergeCell ref="Y10:AM10"/>
    <mergeCell ref="AI33:AM33"/>
    <mergeCell ref="AI34:AM34"/>
    <mergeCell ref="AL125:AM125"/>
    <mergeCell ref="AE120:AF120"/>
    <mergeCell ref="AG120:AI120"/>
    <mergeCell ref="AJ120:AK120"/>
    <mergeCell ref="AL120:AM120"/>
    <mergeCell ref="AE121:AF121"/>
    <mergeCell ref="AG121:AI121"/>
    <mergeCell ref="AJ121:AK121"/>
    <mergeCell ref="AL121:AM121"/>
    <mergeCell ref="N109:O109"/>
    <mergeCell ref="P109:X109"/>
    <mergeCell ref="Y109:Z109"/>
    <mergeCell ref="J122:K122"/>
    <mergeCell ref="L122:M122"/>
    <mergeCell ref="N122:O122"/>
    <mergeCell ref="P122:X122"/>
    <mergeCell ref="Y122:Z122"/>
    <mergeCell ref="AA122:AB122"/>
    <mergeCell ref="AC122:AD122"/>
    <mergeCell ref="AE122:AF122"/>
    <mergeCell ref="A207:AM207"/>
    <mergeCell ref="D213:E213"/>
    <mergeCell ref="A121:B121"/>
    <mergeCell ref="C121:D121"/>
    <mergeCell ref="E121:G121"/>
    <mergeCell ref="H121:I121"/>
    <mergeCell ref="AC125:AD125"/>
    <mergeCell ref="AE125:AF125"/>
    <mergeCell ref="AG125:AI125"/>
    <mergeCell ref="AJ125:AK125"/>
    <mergeCell ref="A124:B124"/>
    <mergeCell ref="C124:D124"/>
    <mergeCell ref="E124:G124"/>
    <mergeCell ref="H124:I124"/>
    <mergeCell ref="J124:K124"/>
    <mergeCell ref="L124:M124"/>
    <mergeCell ref="N124:O124"/>
    <mergeCell ref="P124:X124"/>
    <mergeCell ref="Y124:Z124"/>
    <mergeCell ref="AA124:AB124"/>
    <mergeCell ref="AC124:AD124"/>
    <mergeCell ref="A122:B122"/>
    <mergeCell ref="C122:D122"/>
    <mergeCell ref="E122:G122"/>
    <mergeCell ref="AK164:AM164"/>
    <mergeCell ref="A136:B136"/>
    <mergeCell ref="C136:D136"/>
    <mergeCell ref="E136:G136"/>
    <mergeCell ref="H136:I136"/>
    <mergeCell ref="J136:K136"/>
    <mergeCell ref="L136:M136"/>
    <mergeCell ref="A123:B123"/>
    <mergeCell ref="C123:D123"/>
    <mergeCell ref="AC123:AD123"/>
    <mergeCell ref="A53:B54"/>
    <mergeCell ref="C53:D54"/>
    <mergeCell ref="AB53:AC54"/>
    <mergeCell ref="AD53:AE54"/>
    <mergeCell ref="AF53:AH54"/>
    <mergeCell ref="AI53:AJ54"/>
    <mergeCell ref="A55:B56"/>
    <mergeCell ref="AB55:AC56"/>
    <mergeCell ref="AD55:AE56"/>
    <mergeCell ref="AF55:AH56"/>
    <mergeCell ref="AI55:AJ56"/>
    <mergeCell ref="AK55:AM56"/>
    <mergeCell ref="A59:B61"/>
    <mergeCell ref="AB59:AC61"/>
    <mergeCell ref="AD59:AE61"/>
    <mergeCell ref="AF59:AH61"/>
    <mergeCell ref="AI59:AJ61"/>
    <mergeCell ref="AK59:AM61"/>
    <mergeCell ref="D55:E56"/>
    <mergeCell ref="F55:AA56"/>
    <mergeCell ref="D59:E61"/>
    <mergeCell ref="E53:AA54"/>
    <mergeCell ref="J121:K121"/>
    <mergeCell ref="L121:M121"/>
    <mergeCell ref="N121:O121"/>
    <mergeCell ref="P121:X121"/>
    <mergeCell ref="Y121:Z121"/>
    <mergeCell ref="AA121:AB121"/>
    <mergeCell ref="C117:D117"/>
    <mergeCell ref="AF62:AH65"/>
    <mergeCell ref="AI62:AJ65"/>
    <mergeCell ref="AK62:AM65"/>
    <mergeCell ref="E74:AA76"/>
    <mergeCell ref="C74:D76"/>
    <mergeCell ref="A74:B76"/>
    <mergeCell ref="AB74:AC76"/>
    <mergeCell ref="AD74:AE76"/>
    <mergeCell ref="AF74:AH76"/>
    <mergeCell ref="AI74:AJ76"/>
    <mergeCell ref="AK74:AM76"/>
    <mergeCell ref="E70:AA71"/>
    <mergeCell ref="C70:D71"/>
    <mergeCell ref="A70:B71"/>
    <mergeCell ref="AB70:AC71"/>
    <mergeCell ref="AD70:AE71"/>
    <mergeCell ref="AF70:AH71"/>
    <mergeCell ref="AI70:AJ71"/>
    <mergeCell ref="AK70:AM71"/>
    <mergeCell ref="E72:AA73"/>
    <mergeCell ref="C72:D73"/>
    <mergeCell ref="A72:B73"/>
    <mergeCell ref="AB72:AC73"/>
    <mergeCell ref="AD72:AE73"/>
    <mergeCell ref="AI72:AJ73"/>
    <mergeCell ref="AK72:AM73"/>
    <mergeCell ref="AD68:AE69"/>
    <mergeCell ref="AK68:AM69"/>
    <mergeCell ref="AK66:AM67"/>
    <mergeCell ref="D62:E65"/>
    <mergeCell ref="A62:B65"/>
    <mergeCell ref="F62:AA65"/>
    <mergeCell ref="AK53:AM54"/>
    <mergeCell ref="H122:I122"/>
    <mergeCell ref="F21:Y21"/>
    <mergeCell ref="Z20:AG20"/>
    <mergeCell ref="R101:X101"/>
    <mergeCell ref="R118:X118"/>
    <mergeCell ref="R111:X111"/>
    <mergeCell ref="P111:Q111"/>
    <mergeCell ref="P101:Q101"/>
    <mergeCell ref="P118:Q118"/>
    <mergeCell ref="P126:Q126"/>
    <mergeCell ref="R126:X126"/>
    <mergeCell ref="P132:Q132"/>
    <mergeCell ref="R132:X132"/>
    <mergeCell ref="AF72:AH73"/>
    <mergeCell ref="AE123:AF123"/>
    <mergeCell ref="AG123:AI123"/>
    <mergeCell ref="AJ123:AK123"/>
    <mergeCell ref="P123:X123"/>
    <mergeCell ref="Y123:Z123"/>
    <mergeCell ref="AA123:AB123"/>
    <mergeCell ref="AE114:AF114"/>
    <mergeCell ref="AG114:AI114"/>
    <mergeCell ref="AJ114:AK114"/>
    <mergeCell ref="AG107:AI107"/>
    <mergeCell ref="AJ107:AK107"/>
    <mergeCell ref="AG122:AI122"/>
    <mergeCell ref="AJ122:AK122"/>
    <mergeCell ref="AC121:AD121"/>
    <mergeCell ref="AJ115:AK115"/>
    <mergeCell ref="AB62:AC65"/>
    <mergeCell ref="AD62:AE65"/>
  </mergeCells>
  <pageMargins left="0.75" right="0.75" top="1" bottom="1" header="0.5" footer="0.5"/>
  <pageSetup orientation="portrait" r:id="rId1"/>
  <headerFooter alignWithMargins="0">
    <oddHeader>&amp;L&amp;"Times New Roman,Italic"&amp;9FIRM
ADDRESS&amp;C&amp;"Times New Roman,Bold"ES2M Inspection Rating Form&amp;"Times New Roman,Regular"
&amp;R&amp;"Times New Roman,Italic"&amp;9OFFICE:
FAX:</oddHeader>
    <oddFooter xml:space="preserve">&amp;L&amp;8DelDOT Form Control_ES2M_20150501.Rev-002
SHEET&amp;P&amp;R&amp;8T000000000_00000000_Report No._CA No.
</oddFooter>
  </headerFooter>
  <ignoredErrors>
    <ignoredError sqref="A192" formulaRange="1"/>
    <ignoredError sqref="AF174 AK174 AF72" formula="1"/>
    <ignoredError sqref="B80 B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F31" sqref="F31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20150501_Rev 002</vt:lpstr>
      <vt:lpstr>Sheet3</vt:lpstr>
      <vt:lpstr>'20150501_Rev 002'!Check11</vt:lpstr>
      <vt:lpstr>'20150501_Rev 002'!Check13</vt:lpstr>
      <vt:lpstr>'20150501_Rev 002'!Check14</vt:lpstr>
      <vt:lpstr>'20150501_Rev 002'!Check15</vt:lpstr>
      <vt:lpstr>'20150501_Rev 002'!Check16</vt:lpstr>
      <vt:lpstr>'20150501_Rev 002'!Check17</vt:lpstr>
      <vt:lpstr>'20150501_Rev 002'!Check3</vt:lpstr>
      <vt:lpstr>'20150501_Rev 002'!Check9</vt:lpstr>
    </vt:vector>
  </TitlesOfParts>
  <Company>MDOT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tflorey</dc:creator>
  <cp:lastModifiedBy>Hamilton, Mary (DelDOT)</cp:lastModifiedBy>
  <cp:lastPrinted>2015-08-11T14:31:22Z</cp:lastPrinted>
  <dcterms:created xsi:type="dcterms:W3CDTF">2005-08-29T12:55:23Z</dcterms:created>
  <dcterms:modified xsi:type="dcterms:W3CDTF">2016-10-27T12:49:11Z</dcterms:modified>
</cp:coreProperties>
</file>